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hidePivotFieldList="1"/>
  <mc:AlternateContent xmlns:mc="http://schemas.openxmlformats.org/markup-compatibility/2006">
    <mc:Choice Requires="x15">
      <x15ac:absPath xmlns:x15ac="http://schemas.microsoft.com/office/spreadsheetml/2010/11/ac" url="/Users/mollielee/Desktop/"/>
    </mc:Choice>
  </mc:AlternateContent>
  <xr:revisionPtr revIDLastSave="0" documentId="13_ncr:1_{4C5621A7-3049-AE4E-B43E-815B36D99607}" xr6:coauthVersionLast="47" xr6:coauthVersionMax="47" xr10:uidLastSave="{00000000-0000-0000-0000-000000000000}"/>
  <bookViews>
    <workbookView xWindow="4440" yWindow="500" windowWidth="32760" windowHeight="26580" xr2:uid="{00000000-000D-0000-FFFF-FFFF00000000}"/>
  </bookViews>
  <sheets>
    <sheet name="Media Grid - New" sheetId="2" r:id="rId1"/>
    <sheet name="Wholesale Rate Card - New" sheetId="3" state="veryHidden" r:id="rId2"/>
    <sheet name="Insertion Order - New" sheetId="4" state="veryHidden" r:id="rId3"/>
    <sheet name="Control" sheetId="5" state="veryHidden" r:id="rId4"/>
    <sheet name="Master Rate Card" sheetId="6" state="veryHidden" r:id="rId5"/>
    <sheet name="Rate Card" sheetId="7" r:id="rId6"/>
    <sheet name="LIVE SPORTS 360 &amp; Premium STV" sheetId="8" r:id="rId7"/>
    <sheet name="Internal Ops Notes" sheetId="9" state="veryHidden" r:id="rId8"/>
  </sheets>
  <definedNames>
    <definedName name="_xlnm._FilterDatabase" localSheetId="4" hidden="1">'Master Rate Card'!$A$1:$J$255</definedName>
    <definedName name="_xlnm._FilterDatabase" localSheetId="0" hidden="1">'Media Grid - New'!$B$1:$B$98</definedName>
    <definedName name="_xlnm.Print_Area" localSheetId="2">'Insertion Order - New'!$B$1:$L$46</definedName>
    <definedName name="_xlnm.Print_Area" localSheetId="5">'Rate Card'!$B$4:$F$34</definedName>
  </definedNames>
  <calcPr calcId="191029"/>
  <pivotCaches>
    <pivotCache cacheId="117" r:id="rId9"/>
    <pivotCache cacheId="118"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56" i="6" l="1"/>
  <c r="H55" i="6"/>
  <c r="H54" i="6"/>
  <c r="H53" i="6"/>
  <c r="H49" i="6"/>
  <c r="H47" i="6"/>
  <c r="H46" i="6"/>
  <c r="H39" i="6"/>
  <c r="H38" i="6"/>
  <c r="H33" i="6"/>
  <c r="H31" i="6"/>
  <c r="H30" i="6"/>
  <c r="H23" i="6"/>
  <c r="H22" i="6"/>
  <c r="H15" i="6"/>
  <c r="H14" i="6"/>
  <c r="H7" i="6"/>
  <c r="H6" i="6"/>
  <c r="H52" i="6"/>
  <c r="J50" i="6"/>
  <c r="J51" i="6"/>
  <c r="J52" i="6"/>
  <c r="J53" i="6"/>
  <c r="J54" i="6"/>
  <c r="H51" i="6"/>
  <c r="G87" i="2"/>
  <c r="E68" i="2"/>
  <c r="E76" i="2"/>
  <c r="E84" i="2"/>
  <c r="E92" i="2"/>
  <c r="C61" i="2"/>
  <c r="C62" i="2"/>
  <c r="C68" i="2"/>
  <c r="C69" i="2"/>
  <c r="C70" i="2"/>
  <c r="C76" i="2"/>
  <c r="C77" i="2"/>
  <c r="C78" i="2"/>
  <c r="C84" i="2"/>
  <c r="C85" i="2"/>
  <c r="C86" i="2"/>
  <c r="C92" i="2"/>
  <c r="C93" i="2"/>
  <c r="C94" i="2"/>
  <c r="D61" i="2"/>
  <c r="D62" i="2"/>
  <c r="D63" i="2"/>
  <c r="D69" i="2"/>
  <c r="D70" i="2"/>
  <c r="D71" i="2"/>
  <c r="D77" i="2"/>
  <c r="D78" i="2"/>
  <c r="D79" i="2"/>
  <c r="D85" i="2"/>
  <c r="D86" i="2"/>
  <c r="D87" i="2"/>
  <c r="D93" i="2"/>
  <c r="D94" i="2"/>
  <c r="D95" i="2"/>
  <c r="H50" i="6"/>
  <c r="M98" i="2"/>
  <c r="M97" i="2"/>
  <c r="S97" i="2" s="1"/>
  <c r="R97" i="2" s="1"/>
  <c r="M96" i="2"/>
  <c r="V96" i="2" s="1"/>
  <c r="M95" i="2"/>
  <c r="S95" i="2" s="1"/>
  <c r="R95" i="2" s="1"/>
  <c r="M94" i="2"/>
  <c r="T94" i="2" s="1"/>
  <c r="M93" i="2"/>
  <c r="M92" i="2"/>
  <c r="M91" i="2"/>
  <c r="M90" i="2"/>
  <c r="M89" i="2"/>
  <c r="S89" i="2" s="1"/>
  <c r="R89" i="2" s="1"/>
  <c r="M88" i="2"/>
  <c r="T88" i="2" s="1"/>
  <c r="M87" i="2"/>
  <c r="T87" i="2" s="1"/>
  <c r="M86" i="2"/>
  <c r="T86" i="2" s="1"/>
  <c r="M85" i="2"/>
  <c r="M84" i="2"/>
  <c r="M83" i="2"/>
  <c r="M82" i="2"/>
  <c r="M81" i="2"/>
  <c r="M80" i="2"/>
  <c r="V80" i="2" s="1"/>
  <c r="M79" i="2"/>
  <c r="V79" i="2" s="1"/>
  <c r="M78" i="2"/>
  <c r="V78" i="2" s="1"/>
  <c r="M77" i="2"/>
  <c r="M76" i="2"/>
  <c r="M75" i="2"/>
  <c r="M74" i="2"/>
  <c r="M73" i="2"/>
  <c r="V73" i="2" s="1"/>
  <c r="M72" i="2"/>
  <c r="S72" i="2" s="1"/>
  <c r="R72" i="2" s="1"/>
  <c r="M71" i="2"/>
  <c r="M70" i="2"/>
  <c r="T70" i="2" s="1"/>
  <c r="M69" i="2"/>
  <c r="M68" i="2"/>
  <c r="M67" i="2"/>
  <c r="M66" i="2"/>
  <c r="M65" i="2"/>
  <c r="T65" i="2" s="1"/>
  <c r="M64" i="2"/>
  <c r="M63" i="2"/>
  <c r="S63" i="2" s="1"/>
  <c r="R63" i="2" s="1"/>
  <c r="M62" i="2"/>
  <c r="S62" i="2" s="1"/>
  <c r="R62" i="2" s="1"/>
  <c r="M61" i="2"/>
  <c r="M60" i="2"/>
  <c r="M59" i="2"/>
  <c r="M58" i="2"/>
  <c r="M57" i="2"/>
  <c r="V57" i="2" s="1"/>
  <c r="M56" i="2"/>
  <c r="V56" i="2" s="1"/>
  <c r="M55" i="2"/>
  <c r="S55" i="2" s="1"/>
  <c r="R55" i="2" s="1"/>
  <c r="M54" i="2"/>
  <c r="M53" i="2"/>
  <c r="M52" i="2"/>
  <c r="M51" i="2"/>
  <c r="M50" i="2"/>
  <c r="M49" i="2"/>
  <c r="S49" i="2" s="1"/>
  <c r="R49" i="2" s="1"/>
  <c r="M48" i="2"/>
  <c r="S48" i="2" s="1"/>
  <c r="R48" i="2" s="1"/>
  <c r="M47" i="2"/>
  <c r="M46" i="2"/>
  <c r="T46" i="2" s="1"/>
  <c r="M45" i="2"/>
  <c r="M44" i="2"/>
  <c r="M43" i="2"/>
  <c r="M42" i="2"/>
  <c r="M41" i="2"/>
  <c r="O41" i="2" s="1"/>
  <c r="M40" i="2"/>
  <c r="V40" i="2" s="1"/>
  <c r="M39" i="2"/>
  <c r="V39" i="2" s="1"/>
  <c r="M38" i="2"/>
  <c r="V38" i="2" s="1"/>
  <c r="M37" i="2"/>
  <c r="M36" i="2"/>
  <c r="M35" i="2"/>
  <c r="M34" i="2"/>
  <c r="M33" i="2"/>
  <c r="V33" i="2" s="1"/>
  <c r="M32" i="2"/>
  <c r="T32" i="2" s="1"/>
  <c r="M31" i="2"/>
  <c r="S31" i="2" s="1"/>
  <c r="R31" i="2" s="1"/>
  <c r="M30" i="2"/>
  <c r="M29" i="2"/>
  <c r="M28" i="2"/>
  <c r="M27" i="2"/>
  <c r="M26" i="2"/>
  <c r="M25" i="2"/>
  <c r="T25" i="2" s="1"/>
  <c r="M24" i="2"/>
  <c r="Q24" i="2" s="1"/>
  <c r="M23" i="2"/>
  <c r="T23" i="2" s="1"/>
  <c r="M22" i="2"/>
  <c r="T22" i="2" s="1"/>
  <c r="M21" i="2"/>
  <c r="M20" i="2"/>
  <c r="M19" i="2"/>
  <c r="M18" i="2"/>
  <c r="M17" i="2"/>
  <c r="O17" i="2" s="1"/>
  <c r="M16" i="2"/>
  <c r="V16" i="2" s="1"/>
  <c r="M15" i="2"/>
  <c r="T15" i="2" s="1"/>
  <c r="M14" i="2"/>
  <c r="P14" i="2" s="1"/>
  <c r="M13" i="2"/>
  <c r="M12" i="2"/>
  <c r="M11" i="2"/>
  <c r="M10" i="2"/>
  <c r="M9" i="2"/>
  <c r="V9" i="2" s="1"/>
  <c r="M8" i="2"/>
  <c r="T8" i="2" s="1"/>
  <c r="M7" i="2"/>
  <c r="M6" i="2"/>
  <c r="T6" i="2" s="1"/>
  <c r="M5" i="2"/>
  <c r="M4" i="2"/>
  <c r="M3" i="2"/>
  <c r="M1" i="2"/>
  <c r="M2" i="2"/>
  <c r="O2" i="2" s="1"/>
  <c r="B98" i="2"/>
  <c r="D98" i="2" s="1"/>
  <c r="B97" i="2"/>
  <c r="C97" i="2" s="1"/>
  <c r="B96" i="2"/>
  <c r="C96" i="2" s="1"/>
  <c r="B95" i="2"/>
  <c r="E95" i="2" s="1"/>
  <c r="B94" i="2"/>
  <c r="E94" i="2" s="1"/>
  <c r="B93" i="2"/>
  <c r="E93" i="2" s="1"/>
  <c r="B92" i="2"/>
  <c r="D92" i="2" s="1"/>
  <c r="B91" i="2"/>
  <c r="D91" i="2" s="1"/>
  <c r="B90" i="2"/>
  <c r="D90" i="2" s="1"/>
  <c r="B89" i="2"/>
  <c r="I89" i="2" s="1"/>
  <c r="G89" i="2" s="1"/>
  <c r="B88" i="2"/>
  <c r="C88" i="2" s="1"/>
  <c r="B87" i="2"/>
  <c r="E87" i="2" s="1"/>
  <c r="B86" i="2"/>
  <c r="E86" i="2" s="1"/>
  <c r="B85" i="2"/>
  <c r="E85" i="2" s="1"/>
  <c r="B84" i="2"/>
  <c r="D84" i="2" s="1"/>
  <c r="B83" i="2"/>
  <c r="H83" i="2" s="1"/>
  <c r="B82" i="2"/>
  <c r="D82" i="2" s="1"/>
  <c r="B81" i="2"/>
  <c r="C81" i="2" s="1"/>
  <c r="B80" i="2"/>
  <c r="C80" i="2" s="1"/>
  <c r="B79" i="2"/>
  <c r="E79" i="2" s="1"/>
  <c r="B78" i="2"/>
  <c r="E78" i="2" s="1"/>
  <c r="B77" i="2"/>
  <c r="E77" i="2" s="1"/>
  <c r="B76" i="2"/>
  <c r="D76" i="2" s="1"/>
  <c r="B75" i="2"/>
  <c r="D75" i="2" s="1"/>
  <c r="B74" i="2"/>
  <c r="D74" i="2" s="1"/>
  <c r="B73" i="2"/>
  <c r="H73" i="2" s="1"/>
  <c r="B72" i="2"/>
  <c r="C72" i="2" s="1"/>
  <c r="B71" i="2"/>
  <c r="E71" i="2" s="1"/>
  <c r="B70" i="2"/>
  <c r="E70" i="2" s="1"/>
  <c r="B69" i="2"/>
  <c r="E69" i="2" s="1"/>
  <c r="B68" i="2"/>
  <c r="D68" i="2" s="1"/>
  <c r="B67" i="2"/>
  <c r="D67" i="2" s="1"/>
  <c r="B66" i="2"/>
  <c r="D66" i="2" s="1"/>
  <c r="B65" i="2"/>
  <c r="C65" i="2" s="1"/>
  <c r="B64" i="2"/>
  <c r="C64" i="2" s="1"/>
  <c r="B63" i="2"/>
  <c r="E63" i="2" s="1"/>
  <c r="B62" i="2"/>
  <c r="E62" i="2" s="1"/>
  <c r="B61" i="2"/>
  <c r="E61" i="2" s="1"/>
  <c r="B60" i="2"/>
  <c r="D60" i="2" s="1"/>
  <c r="B59" i="2"/>
  <c r="K59" i="2" s="1"/>
  <c r="B58" i="2"/>
  <c r="F58" i="2" s="1"/>
  <c r="B57" i="2"/>
  <c r="K57" i="2" s="1"/>
  <c r="B56" i="2"/>
  <c r="I56" i="2" s="1"/>
  <c r="B55" i="2"/>
  <c r="E55" i="2" s="1"/>
  <c r="B54" i="2"/>
  <c r="H54" i="2" s="1"/>
  <c r="B53" i="2"/>
  <c r="E53" i="2" s="1"/>
  <c r="B52" i="2"/>
  <c r="H52" i="2" s="1"/>
  <c r="B51" i="2"/>
  <c r="H51" i="2" s="1"/>
  <c r="B50" i="2"/>
  <c r="D50" i="2" s="1"/>
  <c r="B49" i="2"/>
  <c r="C49" i="2" s="1"/>
  <c r="B48" i="2"/>
  <c r="E48" i="2" s="1"/>
  <c r="B47" i="2"/>
  <c r="F47" i="2" s="1"/>
  <c r="B46" i="2"/>
  <c r="K46" i="2" s="1"/>
  <c r="B45" i="2"/>
  <c r="F45" i="2"/>
  <c r="B44" i="2"/>
  <c r="I44" i="2" s="1"/>
  <c r="B43" i="2"/>
  <c r="I43" i="2" s="1"/>
  <c r="B42" i="2"/>
  <c r="H42" i="2" s="1"/>
  <c r="B41" i="2"/>
  <c r="H41" i="2" s="1"/>
  <c r="B40" i="2"/>
  <c r="H40" i="2" s="1"/>
  <c r="B39" i="2"/>
  <c r="K39" i="2" s="1"/>
  <c r="B38" i="2"/>
  <c r="I38" i="2" s="1"/>
  <c r="B37" i="2"/>
  <c r="H37" i="2" s="1"/>
  <c r="B36" i="2"/>
  <c r="F36" i="2" s="1"/>
  <c r="B35" i="2"/>
  <c r="I35" i="2" s="1"/>
  <c r="B34" i="2"/>
  <c r="C34" i="2" s="1"/>
  <c r="B33" i="2"/>
  <c r="K33" i="2" s="1"/>
  <c r="B32" i="2"/>
  <c r="H32" i="2" s="1"/>
  <c r="B31" i="2"/>
  <c r="I31" i="2" s="1"/>
  <c r="B30" i="2"/>
  <c r="K30" i="2" s="1"/>
  <c r="B29" i="2"/>
  <c r="E29" i="2" s="1"/>
  <c r="B28" i="2"/>
  <c r="F28" i="2" s="1"/>
  <c r="B27" i="2"/>
  <c r="F27" i="2" s="1"/>
  <c r="B26" i="2"/>
  <c r="E26" i="2" s="1"/>
  <c r="B25" i="2"/>
  <c r="I25" i="2" s="1"/>
  <c r="B24" i="2"/>
  <c r="I24" i="2" s="1"/>
  <c r="B23" i="2"/>
  <c r="I23" i="2" s="1"/>
  <c r="B22" i="2"/>
  <c r="F22" i="2" s="1"/>
  <c r="B21" i="2"/>
  <c r="H21" i="2" s="1"/>
  <c r="B20" i="2"/>
  <c r="H20" i="2" s="1"/>
  <c r="B19" i="2"/>
  <c r="H19" i="2" s="1"/>
  <c r="B18" i="2"/>
  <c r="E18" i="2" s="1"/>
  <c r="B17" i="2"/>
  <c r="C17" i="2" s="1"/>
  <c r="B16" i="2"/>
  <c r="H16" i="2" s="1"/>
  <c r="B15" i="2"/>
  <c r="F15" i="2" s="1"/>
  <c r="B14" i="2"/>
  <c r="C14" i="2" s="1"/>
  <c r="B13" i="2"/>
  <c r="I13" i="2" s="1"/>
  <c r="B12" i="2"/>
  <c r="I12" i="2" s="1"/>
  <c r="B11" i="2"/>
  <c r="E11" i="2" s="1"/>
  <c r="B10" i="2"/>
  <c r="H10" i="2" s="1"/>
  <c r="B9" i="2"/>
  <c r="F9" i="2" s="1"/>
  <c r="B8" i="2"/>
  <c r="I8" i="2" s="1"/>
  <c r="B7" i="2"/>
  <c r="D7" i="2" s="1"/>
  <c r="B6" i="2"/>
  <c r="I6" i="2" s="1"/>
  <c r="B5" i="2"/>
  <c r="E5" i="2" s="1"/>
  <c r="B4" i="2"/>
  <c r="K4" i="2" s="1"/>
  <c r="F4" i="2"/>
  <c r="B3" i="2"/>
  <c r="E3" i="2" s="1"/>
  <c r="B2" i="2"/>
  <c r="H2" i="2" s="1"/>
  <c r="S94" i="2"/>
  <c r="R94" i="2" s="1"/>
  <c r="K69" i="2"/>
  <c r="H69" i="2"/>
  <c r="I69" i="2"/>
  <c r="G69" i="2" s="1"/>
  <c r="K85" i="2"/>
  <c r="H85" i="2"/>
  <c r="I85" i="2"/>
  <c r="G85" i="2" s="1"/>
  <c r="S3" i="2"/>
  <c r="T3" i="2"/>
  <c r="V3" i="2"/>
  <c r="S19" i="2"/>
  <c r="T19" i="2"/>
  <c r="V19" i="2"/>
  <c r="S35" i="2"/>
  <c r="T35" i="2"/>
  <c r="V35" i="2"/>
  <c r="S51" i="2"/>
  <c r="T51" i="2"/>
  <c r="V51" i="2"/>
  <c r="S67" i="2"/>
  <c r="T67" i="2"/>
  <c r="V67" i="2"/>
  <c r="S83" i="2"/>
  <c r="T83" i="2"/>
  <c r="V83" i="2"/>
  <c r="I70" i="2"/>
  <c r="G70" i="2" s="1"/>
  <c r="H70" i="2"/>
  <c r="K70" i="2"/>
  <c r="I86" i="2"/>
  <c r="G86" i="2" s="1"/>
  <c r="H86" i="2"/>
  <c r="K86" i="2"/>
  <c r="T4" i="2"/>
  <c r="V4" i="2"/>
  <c r="S4" i="2"/>
  <c r="R4" i="2" s="1"/>
  <c r="T28" i="2"/>
  <c r="V28" i="2"/>
  <c r="S28" i="2"/>
  <c r="T44" i="2"/>
  <c r="V44" i="2"/>
  <c r="S44" i="2"/>
  <c r="T60" i="2"/>
  <c r="V60" i="2"/>
  <c r="S60" i="2"/>
  <c r="R60" i="2" s="1"/>
  <c r="T76" i="2"/>
  <c r="V76" i="2"/>
  <c r="S76" i="2"/>
  <c r="T84" i="2"/>
  <c r="V84" i="2"/>
  <c r="S84" i="2"/>
  <c r="R84" i="2"/>
  <c r="I63" i="2"/>
  <c r="G63" i="2" s="1"/>
  <c r="K63" i="2"/>
  <c r="H63" i="2"/>
  <c r="I71" i="2"/>
  <c r="K71" i="2"/>
  <c r="H71" i="2"/>
  <c r="G71" i="2" s="1"/>
  <c r="I79" i="2"/>
  <c r="G79" i="2" s="1"/>
  <c r="K79" i="2"/>
  <c r="H79" i="2"/>
  <c r="I87" i="2"/>
  <c r="K87" i="2"/>
  <c r="H87" i="2"/>
  <c r="I95" i="2"/>
  <c r="K95" i="2"/>
  <c r="H95" i="2"/>
  <c r="G95" i="2" s="1"/>
  <c r="S5" i="2"/>
  <c r="T5" i="2"/>
  <c r="V5" i="2"/>
  <c r="S13" i="2"/>
  <c r="V13" i="2"/>
  <c r="T13" i="2"/>
  <c r="S21" i="2"/>
  <c r="R21" i="2" s="1"/>
  <c r="V21" i="2"/>
  <c r="T21" i="2"/>
  <c r="S29" i="2"/>
  <c r="R29" i="2" s="1"/>
  <c r="V29" i="2"/>
  <c r="T29" i="2"/>
  <c r="S37" i="2"/>
  <c r="V37" i="2"/>
  <c r="T37" i="2"/>
  <c r="S45" i="2"/>
  <c r="R45" i="2" s="1"/>
  <c r="V45" i="2"/>
  <c r="T45" i="2"/>
  <c r="S53" i="2"/>
  <c r="V53" i="2"/>
  <c r="T53" i="2"/>
  <c r="S61" i="2"/>
  <c r="V61" i="2"/>
  <c r="T61" i="2"/>
  <c r="S69" i="2"/>
  <c r="T69" i="2"/>
  <c r="V69" i="2"/>
  <c r="S77" i="2"/>
  <c r="V77" i="2"/>
  <c r="T77" i="2"/>
  <c r="S85" i="2"/>
  <c r="R85" i="2" s="1"/>
  <c r="V85" i="2"/>
  <c r="T85" i="2"/>
  <c r="V93" i="2"/>
  <c r="S93" i="2"/>
  <c r="T93" i="2"/>
  <c r="H64" i="2"/>
  <c r="K64" i="2"/>
  <c r="I64" i="2"/>
  <c r="G64" i="2" s="1"/>
  <c r="H72" i="2"/>
  <c r="K80" i="2"/>
  <c r="H88" i="2"/>
  <c r="K88" i="2"/>
  <c r="I88" i="2"/>
  <c r="G88" i="2" s="1"/>
  <c r="V6" i="2"/>
  <c r="S6" i="2"/>
  <c r="T14" i="2"/>
  <c r="S14" i="2"/>
  <c r="R14" i="2" s="1"/>
  <c r="T30" i="2"/>
  <c r="S30" i="2"/>
  <c r="R30" i="2" s="1"/>
  <c r="V30" i="2"/>
  <c r="T38" i="2"/>
  <c r="S46" i="2"/>
  <c r="R46" i="2" s="1"/>
  <c r="T54" i="2"/>
  <c r="S54" i="2"/>
  <c r="V54" i="2"/>
  <c r="V70" i="2"/>
  <c r="S70" i="2"/>
  <c r="R70" i="2" s="1"/>
  <c r="T78" i="2"/>
  <c r="S78" i="2"/>
  <c r="R78" i="2" s="1"/>
  <c r="S86" i="2"/>
  <c r="R86" i="2" s="1"/>
  <c r="I57" i="2"/>
  <c r="H65" i="2"/>
  <c r="K65" i="2"/>
  <c r="H81" i="2"/>
  <c r="K81" i="2"/>
  <c r="I81" i="2"/>
  <c r="G81" i="2" s="1"/>
  <c r="H89" i="2"/>
  <c r="K97" i="2"/>
  <c r="V7" i="2"/>
  <c r="T7" i="2"/>
  <c r="S7" i="2"/>
  <c r="R7" i="2" s="1"/>
  <c r="V23" i="2"/>
  <c r="S23" i="2"/>
  <c r="R23" i="2" s="1"/>
  <c r="T31" i="2"/>
  <c r="V31" i="2"/>
  <c r="S47" i="2"/>
  <c r="T47" i="2"/>
  <c r="V47" i="2"/>
  <c r="V55" i="2"/>
  <c r="T63" i="2"/>
  <c r="V71" i="2"/>
  <c r="T71" i="2"/>
  <c r="S71" i="2"/>
  <c r="V87" i="2"/>
  <c r="S87" i="2"/>
  <c r="V95" i="2"/>
  <c r="T95" i="2"/>
  <c r="V81" i="2"/>
  <c r="S81" i="2"/>
  <c r="R81" i="2" s="1"/>
  <c r="T81" i="2"/>
  <c r="V97" i="2"/>
  <c r="T97" i="2"/>
  <c r="H45" i="2"/>
  <c r="K61" i="2"/>
  <c r="H61" i="2"/>
  <c r="I61" i="2"/>
  <c r="G61" i="2" s="1"/>
  <c r="K77" i="2"/>
  <c r="H77" i="2"/>
  <c r="I77" i="2"/>
  <c r="G77" i="2" s="1"/>
  <c r="K93" i="2"/>
  <c r="H93" i="2"/>
  <c r="I93" i="2"/>
  <c r="G93" i="2" s="1"/>
  <c r="S11" i="2"/>
  <c r="T11" i="2"/>
  <c r="V11" i="2"/>
  <c r="S27" i="2"/>
  <c r="T27" i="2"/>
  <c r="V27" i="2"/>
  <c r="S43" i="2"/>
  <c r="T43" i="2"/>
  <c r="V43" i="2"/>
  <c r="S59" i="2"/>
  <c r="T59" i="2"/>
  <c r="V59" i="2"/>
  <c r="S75" i="2"/>
  <c r="T75" i="2"/>
  <c r="V75" i="2"/>
  <c r="S91" i="2"/>
  <c r="T91" i="2"/>
  <c r="V91" i="2"/>
  <c r="K62" i="2"/>
  <c r="I62" i="2"/>
  <c r="G62" i="2" s="1"/>
  <c r="H62" i="2"/>
  <c r="I78" i="2"/>
  <c r="G78" i="2" s="1"/>
  <c r="H78" i="2"/>
  <c r="K78" i="2"/>
  <c r="K94" i="2"/>
  <c r="I94" i="2"/>
  <c r="G94" i="2" s="1"/>
  <c r="H94" i="2"/>
  <c r="T12" i="2"/>
  <c r="V12" i="2"/>
  <c r="S12" i="2"/>
  <c r="T20" i="2"/>
  <c r="V20" i="2"/>
  <c r="S20" i="2"/>
  <c r="T36" i="2"/>
  <c r="V36" i="2"/>
  <c r="S36" i="2"/>
  <c r="R36" i="2" s="1"/>
  <c r="T52" i="2"/>
  <c r="V52" i="2"/>
  <c r="S52" i="2"/>
  <c r="T68" i="2"/>
  <c r="V68" i="2"/>
  <c r="S68" i="2"/>
  <c r="T92" i="2"/>
  <c r="V92" i="2"/>
  <c r="S92" i="2"/>
  <c r="R92" i="2" s="1"/>
  <c r="I58" i="2"/>
  <c r="K58" i="2"/>
  <c r="K74" i="2"/>
  <c r="I74" i="2"/>
  <c r="K82" i="2"/>
  <c r="I82" i="2"/>
  <c r="I98" i="2"/>
  <c r="G98" i="2" s="1"/>
  <c r="H98" i="2"/>
  <c r="K98" i="2"/>
  <c r="V8" i="2"/>
  <c r="S16" i="2"/>
  <c r="V24" i="2"/>
  <c r="S24" i="2"/>
  <c r="R24" i="2" s="1"/>
  <c r="T24" i="2"/>
  <c r="S40" i="2"/>
  <c r="R40" i="2" s="1"/>
  <c r="T40" i="2"/>
  <c r="V48" i="2"/>
  <c r="T48" i="2"/>
  <c r="V64" i="2"/>
  <c r="S64" i="2"/>
  <c r="T64" i="2"/>
  <c r="V72" i="2"/>
  <c r="T80" i="2"/>
  <c r="S80" i="2"/>
  <c r="V88" i="2"/>
  <c r="S88" i="2"/>
  <c r="H67" i="2"/>
  <c r="I75" i="2"/>
  <c r="G75" i="2" s="1"/>
  <c r="K75" i="2"/>
  <c r="H75" i="2"/>
  <c r="K91" i="2"/>
  <c r="H91" i="2"/>
  <c r="V2" i="2"/>
  <c r="S2" i="2"/>
  <c r="R2" i="2" s="1"/>
  <c r="V17" i="2"/>
  <c r="T17" i="2"/>
  <c r="S17" i="2"/>
  <c r="V25" i="2"/>
  <c r="S33" i="2"/>
  <c r="R33" i="2" s="1"/>
  <c r="V41" i="2"/>
  <c r="T41" i="2"/>
  <c r="S41" i="2"/>
  <c r="R41" i="2" s="1"/>
  <c r="T57" i="2"/>
  <c r="S57" i="2"/>
  <c r="V65" i="2"/>
  <c r="S65" i="2"/>
  <c r="R65" i="2" s="1"/>
  <c r="H60" i="2"/>
  <c r="K60" i="2"/>
  <c r="H68" i="2"/>
  <c r="K68" i="2"/>
  <c r="I68" i="2"/>
  <c r="G68" i="2" s="1"/>
  <c r="H76" i="2"/>
  <c r="K76" i="2"/>
  <c r="I76" i="2"/>
  <c r="G76" i="2" s="1"/>
  <c r="H84" i="2"/>
  <c r="K84" i="2"/>
  <c r="I84" i="2"/>
  <c r="G84" i="2" s="1"/>
  <c r="H92" i="2"/>
  <c r="K92" i="2"/>
  <c r="I92" i="2"/>
  <c r="G92" i="2" s="1"/>
  <c r="V10" i="2"/>
  <c r="S10" i="2"/>
  <c r="R10" i="2" s="1"/>
  <c r="T10" i="2"/>
  <c r="V18" i="2"/>
  <c r="S18" i="2"/>
  <c r="R18" i="2" s="1"/>
  <c r="T18" i="2"/>
  <c r="V26" i="2"/>
  <c r="S26" i="2"/>
  <c r="T26" i="2"/>
  <c r="V34" i="2"/>
  <c r="S34" i="2"/>
  <c r="T34" i="2"/>
  <c r="V42" i="2"/>
  <c r="S42" i="2"/>
  <c r="T42" i="2"/>
  <c r="V50" i="2"/>
  <c r="S50" i="2"/>
  <c r="T50" i="2"/>
  <c r="V58" i="2"/>
  <c r="S58" i="2"/>
  <c r="R58" i="2"/>
  <c r="T58" i="2"/>
  <c r="V66" i="2"/>
  <c r="S66" i="2"/>
  <c r="T66" i="2"/>
  <c r="V74" i="2"/>
  <c r="S74" i="2"/>
  <c r="R74" i="2" s="1"/>
  <c r="T74" i="2"/>
  <c r="V82" i="2"/>
  <c r="S82" i="2"/>
  <c r="T82" i="2"/>
  <c r="V90" i="2"/>
  <c r="S90" i="2"/>
  <c r="T90" i="2"/>
  <c r="V98" i="2"/>
  <c r="S98" i="2"/>
  <c r="R98" i="2"/>
  <c r="T98" i="2"/>
  <c r="H255" i="6"/>
  <c r="J254" i="6"/>
  <c r="H254" i="6"/>
  <c r="J253" i="6"/>
  <c r="H253" i="6"/>
  <c r="J252" i="6"/>
  <c r="H252" i="6"/>
  <c r="J251" i="6"/>
  <c r="H251" i="6"/>
  <c r="J250" i="6"/>
  <c r="H250" i="6"/>
  <c r="J249" i="6"/>
  <c r="H249" i="6"/>
  <c r="J248" i="6"/>
  <c r="H248" i="6"/>
  <c r="J247" i="6"/>
  <c r="H247" i="6"/>
  <c r="J246" i="6"/>
  <c r="H246" i="6"/>
  <c r="J245" i="6"/>
  <c r="H245" i="6"/>
  <c r="J244" i="6"/>
  <c r="H244" i="6"/>
  <c r="J243" i="6"/>
  <c r="H243" i="6"/>
  <c r="J242" i="6"/>
  <c r="H242" i="6"/>
  <c r="J241" i="6"/>
  <c r="H241" i="6"/>
  <c r="J240" i="6"/>
  <c r="H240" i="6"/>
  <c r="J239" i="6"/>
  <c r="H239" i="6"/>
  <c r="J238" i="6"/>
  <c r="H238" i="6"/>
  <c r="J237" i="6"/>
  <c r="H237" i="6"/>
  <c r="J236" i="6"/>
  <c r="H236" i="6"/>
  <c r="J235" i="6"/>
  <c r="H235" i="6"/>
  <c r="J234" i="6"/>
  <c r="H234" i="6"/>
  <c r="J233" i="6"/>
  <c r="H233" i="6"/>
  <c r="J232" i="6"/>
  <c r="H232" i="6"/>
  <c r="B232" i="6"/>
  <c r="J231" i="6"/>
  <c r="H231" i="6"/>
  <c r="B231" i="6"/>
  <c r="J230" i="6"/>
  <c r="H230" i="6"/>
  <c r="B230" i="6"/>
  <c r="J229" i="6"/>
  <c r="H229" i="6"/>
  <c r="B229" i="6"/>
  <c r="J228" i="6"/>
  <c r="H228" i="6"/>
  <c r="B228" i="6"/>
  <c r="J227" i="6"/>
  <c r="H227" i="6"/>
  <c r="B227" i="6"/>
  <c r="J226" i="6"/>
  <c r="H226" i="6"/>
  <c r="B226" i="6"/>
  <c r="J225" i="6"/>
  <c r="H225" i="6"/>
  <c r="B225" i="6"/>
  <c r="J224" i="6"/>
  <c r="H224" i="6"/>
  <c r="B224" i="6"/>
  <c r="J223" i="6"/>
  <c r="H223" i="6"/>
  <c r="B223" i="6"/>
  <c r="J222" i="6"/>
  <c r="H222" i="6"/>
  <c r="B222" i="6"/>
  <c r="J221" i="6"/>
  <c r="H221" i="6"/>
  <c r="B221" i="6"/>
  <c r="J220" i="6"/>
  <c r="H220" i="6"/>
  <c r="B220" i="6"/>
  <c r="J219" i="6"/>
  <c r="H219" i="6"/>
  <c r="B219" i="6"/>
  <c r="J218" i="6"/>
  <c r="H218" i="6"/>
  <c r="B218" i="6"/>
  <c r="J217" i="6"/>
  <c r="H217" i="6"/>
  <c r="B217" i="6"/>
  <c r="J216" i="6"/>
  <c r="H216" i="6"/>
  <c r="B216" i="6"/>
  <c r="J215" i="6"/>
  <c r="H215" i="6"/>
  <c r="B215" i="6"/>
  <c r="J214" i="6"/>
  <c r="H214" i="6"/>
  <c r="B214" i="6"/>
  <c r="J213" i="6"/>
  <c r="H213" i="6"/>
  <c r="B213" i="6"/>
  <c r="J212" i="6"/>
  <c r="H212" i="6"/>
  <c r="B212" i="6"/>
  <c r="J211" i="6"/>
  <c r="H211" i="6"/>
  <c r="B211" i="6"/>
  <c r="J210" i="6"/>
  <c r="H210" i="6"/>
  <c r="B210" i="6"/>
  <c r="J209" i="6"/>
  <c r="H209" i="6"/>
  <c r="B209" i="6"/>
  <c r="J208" i="6"/>
  <c r="H208" i="6"/>
  <c r="B208" i="6"/>
  <c r="J207" i="6"/>
  <c r="H207" i="6"/>
  <c r="B207" i="6"/>
  <c r="J206" i="6"/>
  <c r="H206" i="6"/>
  <c r="B206" i="6"/>
  <c r="J205" i="6"/>
  <c r="H205" i="6"/>
  <c r="B205" i="6"/>
  <c r="J204" i="6"/>
  <c r="H204" i="6"/>
  <c r="B204" i="6"/>
  <c r="J203" i="6"/>
  <c r="H203" i="6"/>
  <c r="B203" i="6"/>
  <c r="J202" i="6"/>
  <c r="H202" i="6"/>
  <c r="B202" i="6"/>
  <c r="J201" i="6"/>
  <c r="H201" i="6"/>
  <c r="B201" i="6"/>
  <c r="J200" i="6"/>
  <c r="H200" i="6"/>
  <c r="B200" i="6"/>
  <c r="J199" i="6"/>
  <c r="H199" i="6"/>
  <c r="B199" i="6"/>
  <c r="J198" i="6"/>
  <c r="H198" i="6"/>
  <c r="B198" i="6"/>
  <c r="J197" i="6"/>
  <c r="H197" i="6"/>
  <c r="B197" i="6"/>
  <c r="J196" i="6"/>
  <c r="H196" i="6"/>
  <c r="B196" i="6"/>
  <c r="J195" i="6"/>
  <c r="H195" i="6"/>
  <c r="B195" i="6"/>
  <c r="J194" i="6"/>
  <c r="H194" i="6"/>
  <c r="B194" i="6"/>
  <c r="J193" i="6"/>
  <c r="H193" i="6"/>
  <c r="B193" i="6"/>
  <c r="J192" i="6"/>
  <c r="H192" i="6"/>
  <c r="B192" i="6"/>
  <c r="J191" i="6"/>
  <c r="H191" i="6"/>
  <c r="B191" i="6"/>
  <c r="J190" i="6"/>
  <c r="H190" i="6"/>
  <c r="B190" i="6"/>
  <c r="J189" i="6"/>
  <c r="H189" i="6"/>
  <c r="B189" i="6"/>
  <c r="J188" i="6"/>
  <c r="H188" i="6"/>
  <c r="B188" i="6"/>
  <c r="J187" i="6"/>
  <c r="H187" i="6"/>
  <c r="B187" i="6"/>
  <c r="J186" i="6"/>
  <c r="H186" i="6"/>
  <c r="B186" i="6"/>
  <c r="J185" i="6"/>
  <c r="H185" i="6"/>
  <c r="B185" i="6"/>
  <c r="J184" i="6"/>
  <c r="H184" i="6"/>
  <c r="B184" i="6"/>
  <c r="J183" i="6"/>
  <c r="H183" i="6"/>
  <c r="B183" i="6"/>
  <c r="J182" i="6"/>
  <c r="H182" i="6"/>
  <c r="B182" i="6"/>
  <c r="J181" i="6"/>
  <c r="H181" i="6"/>
  <c r="B181" i="6"/>
  <c r="J180" i="6"/>
  <c r="H180" i="6"/>
  <c r="B180" i="6"/>
  <c r="J179" i="6"/>
  <c r="H179" i="6"/>
  <c r="B179" i="6"/>
  <c r="J178" i="6"/>
  <c r="H178" i="6"/>
  <c r="B178" i="6"/>
  <c r="J177" i="6"/>
  <c r="H177" i="6"/>
  <c r="B177" i="6"/>
  <c r="J176" i="6"/>
  <c r="H176" i="6"/>
  <c r="B176" i="6"/>
  <c r="J175" i="6"/>
  <c r="H175" i="6"/>
  <c r="B175" i="6"/>
  <c r="J174" i="6"/>
  <c r="H174" i="6"/>
  <c r="B174" i="6"/>
  <c r="J173" i="6"/>
  <c r="H173" i="6"/>
  <c r="B173" i="6"/>
  <c r="J172" i="6"/>
  <c r="H172" i="6"/>
  <c r="B172" i="6"/>
  <c r="J171" i="6"/>
  <c r="H171" i="6"/>
  <c r="B171" i="6"/>
  <c r="J170" i="6"/>
  <c r="H170" i="6"/>
  <c r="B170" i="6"/>
  <c r="J169" i="6"/>
  <c r="H169" i="6"/>
  <c r="B169" i="6"/>
  <c r="J168" i="6"/>
  <c r="H168" i="6"/>
  <c r="B168" i="6"/>
  <c r="J167" i="6"/>
  <c r="H167" i="6"/>
  <c r="B167" i="6"/>
  <c r="J166" i="6"/>
  <c r="H166" i="6"/>
  <c r="B166" i="6"/>
  <c r="J165" i="6"/>
  <c r="H165" i="6"/>
  <c r="B165" i="6"/>
  <c r="J164" i="6"/>
  <c r="H164" i="6"/>
  <c r="B164" i="6"/>
  <c r="J163" i="6"/>
  <c r="H163" i="6"/>
  <c r="B163" i="6"/>
  <c r="J162" i="6"/>
  <c r="H162" i="6"/>
  <c r="B162" i="6"/>
  <c r="J161" i="6"/>
  <c r="H161" i="6"/>
  <c r="B161" i="6"/>
  <c r="J160" i="6"/>
  <c r="H160" i="6"/>
  <c r="B160" i="6"/>
  <c r="J159" i="6"/>
  <c r="H159" i="6"/>
  <c r="B159" i="6"/>
  <c r="J158" i="6"/>
  <c r="H158" i="6"/>
  <c r="B158" i="6"/>
  <c r="J157" i="6"/>
  <c r="H157" i="6"/>
  <c r="B157" i="6"/>
  <c r="J156" i="6"/>
  <c r="H156" i="6"/>
  <c r="B156" i="6"/>
  <c r="J155" i="6"/>
  <c r="H155" i="6"/>
  <c r="B155" i="6"/>
  <c r="J154" i="6"/>
  <c r="H154" i="6"/>
  <c r="B154" i="6"/>
  <c r="J153" i="6"/>
  <c r="H153" i="6"/>
  <c r="B153" i="6"/>
  <c r="J152" i="6"/>
  <c r="H152" i="6"/>
  <c r="B152" i="6"/>
  <c r="J151" i="6"/>
  <c r="H151" i="6"/>
  <c r="B151" i="6"/>
  <c r="J150" i="6"/>
  <c r="H150" i="6"/>
  <c r="B150" i="6"/>
  <c r="J149" i="6"/>
  <c r="H149" i="6"/>
  <c r="B149" i="6"/>
  <c r="J148" i="6"/>
  <c r="H148" i="6"/>
  <c r="B148" i="6"/>
  <c r="J147" i="6"/>
  <c r="H147" i="6"/>
  <c r="B147" i="6"/>
  <c r="J146" i="6"/>
  <c r="H146" i="6"/>
  <c r="B146" i="6"/>
  <c r="J145" i="6"/>
  <c r="H145" i="6"/>
  <c r="B145" i="6"/>
  <c r="J144" i="6"/>
  <c r="H144" i="6"/>
  <c r="B144" i="6"/>
  <c r="J143" i="6"/>
  <c r="H143" i="6"/>
  <c r="B143" i="6"/>
  <c r="J142" i="6"/>
  <c r="H142" i="6"/>
  <c r="B142" i="6"/>
  <c r="J141" i="6"/>
  <c r="H141" i="6"/>
  <c r="B141" i="6"/>
  <c r="J140" i="6"/>
  <c r="H140" i="6"/>
  <c r="B140" i="6"/>
  <c r="J139" i="6"/>
  <c r="H139" i="6"/>
  <c r="B139" i="6"/>
  <c r="J138" i="6"/>
  <c r="H138" i="6"/>
  <c r="B138" i="6"/>
  <c r="J137" i="6"/>
  <c r="H137" i="6"/>
  <c r="B137" i="6"/>
  <c r="J136" i="6"/>
  <c r="H136" i="6"/>
  <c r="B136" i="6"/>
  <c r="J135" i="6"/>
  <c r="H135" i="6"/>
  <c r="B135" i="6"/>
  <c r="J134" i="6"/>
  <c r="H134" i="6"/>
  <c r="B134" i="6"/>
  <c r="J133" i="6"/>
  <c r="H133" i="6"/>
  <c r="B133" i="6"/>
  <c r="J132" i="6"/>
  <c r="H132" i="6"/>
  <c r="B132" i="6"/>
  <c r="J131" i="6"/>
  <c r="H131" i="6"/>
  <c r="B131" i="6"/>
  <c r="J130" i="6"/>
  <c r="H130" i="6"/>
  <c r="B130" i="6"/>
  <c r="J129" i="6"/>
  <c r="H129" i="6"/>
  <c r="B129" i="6"/>
  <c r="J128" i="6"/>
  <c r="H128" i="6"/>
  <c r="B128" i="6"/>
  <c r="J127" i="6"/>
  <c r="H127" i="6"/>
  <c r="B127" i="6"/>
  <c r="J126" i="6"/>
  <c r="H126" i="6"/>
  <c r="B126" i="6"/>
  <c r="J125" i="6"/>
  <c r="H125" i="6"/>
  <c r="B125" i="6"/>
  <c r="J124" i="6"/>
  <c r="H124" i="6"/>
  <c r="B124" i="6"/>
  <c r="J123" i="6"/>
  <c r="H123" i="6"/>
  <c r="B123" i="6"/>
  <c r="J122" i="6"/>
  <c r="H122" i="6"/>
  <c r="B122" i="6"/>
  <c r="J121" i="6"/>
  <c r="H121" i="6"/>
  <c r="B121" i="6"/>
  <c r="J120" i="6"/>
  <c r="H120" i="6"/>
  <c r="B120" i="6"/>
  <c r="J119" i="6"/>
  <c r="H119" i="6"/>
  <c r="B119" i="6"/>
  <c r="J118" i="6"/>
  <c r="H118" i="6"/>
  <c r="B118" i="6"/>
  <c r="J117" i="6"/>
  <c r="H117" i="6"/>
  <c r="B117" i="6"/>
  <c r="J116" i="6"/>
  <c r="H116" i="6"/>
  <c r="B116" i="6"/>
  <c r="J115" i="6"/>
  <c r="H115" i="6"/>
  <c r="B115" i="6"/>
  <c r="J114" i="6"/>
  <c r="H114" i="6"/>
  <c r="B114" i="6"/>
  <c r="J113" i="6"/>
  <c r="H113" i="6"/>
  <c r="B113" i="6"/>
  <c r="J112" i="6"/>
  <c r="H112" i="6"/>
  <c r="B112" i="6"/>
  <c r="J111" i="6"/>
  <c r="H111" i="6"/>
  <c r="B111" i="6"/>
  <c r="J110" i="6"/>
  <c r="H110" i="6"/>
  <c r="B110" i="6"/>
  <c r="J109" i="6"/>
  <c r="H109" i="6"/>
  <c r="B109" i="6"/>
  <c r="J108" i="6"/>
  <c r="H108" i="6"/>
  <c r="B108" i="6"/>
  <c r="J107" i="6"/>
  <c r="H107" i="6"/>
  <c r="B107" i="6"/>
  <c r="J106" i="6"/>
  <c r="H106" i="6"/>
  <c r="B106" i="6"/>
  <c r="J105" i="6"/>
  <c r="H105" i="6"/>
  <c r="B105" i="6"/>
  <c r="J104" i="6"/>
  <c r="H104" i="6"/>
  <c r="B104" i="6"/>
  <c r="J103" i="6"/>
  <c r="H103" i="6"/>
  <c r="B103" i="6"/>
  <c r="J102" i="6"/>
  <c r="H102" i="6"/>
  <c r="B102" i="6"/>
  <c r="J101" i="6"/>
  <c r="H101" i="6"/>
  <c r="B101" i="6"/>
  <c r="J100" i="6"/>
  <c r="H100" i="6"/>
  <c r="B100" i="6"/>
  <c r="J99" i="6"/>
  <c r="H99" i="6"/>
  <c r="B99" i="6"/>
  <c r="J98" i="6"/>
  <c r="H98" i="6"/>
  <c r="B98" i="6"/>
  <c r="J97" i="6"/>
  <c r="H97" i="6"/>
  <c r="B97" i="6"/>
  <c r="J96" i="6"/>
  <c r="H96" i="6"/>
  <c r="B96" i="6"/>
  <c r="J95" i="6"/>
  <c r="H95" i="6"/>
  <c r="B95" i="6"/>
  <c r="J94" i="6"/>
  <c r="H94" i="6"/>
  <c r="B94" i="6"/>
  <c r="J93" i="6"/>
  <c r="H93" i="6"/>
  <c r="B93" i="6"/>
  <c r="J92" i="6"/>
  <c r="H92" i="6"/>
  <c r="B92" i="6"/>
  <c r="J91" i="6"/>
  <c r="H91" i="6"/>
  <c r="B91" i="6"/>
  <c r="J90" i="6"/>
  <c r="H90" i="6"/>
  <c r="B90" i="6"/>
  <c r="J89" i="6"/>
  <c r="H89" i="6"/>
  <c r="B89" i="6"/>
  <c r="J88" i="6"/>
  <c r="H88" i="6"/>
  <c r="B88" i="6"/>
  <c r="J87" i="6"/>
  <c r="H87" i="6"/>
  <c r="B87" i="6"/>
  <c r="J86" i="6"/>
  <c r="H86" i="6"/>
  <c r="B86" i="6"/>
  <c r="J85" i="6"/>
  <c r="H85" i="6"/>
  <c r="B85" i="6"/>
  <c r="J84" i="6"/>
  <c r="H84" i="6"/>
  <c r="B84" i="6"/>
  <c r="J83" i="6"/>
  <c r="H83" i="6"/>
  <c r="B83" i="6"/>
  <c r="J82" i="6"/>
  <c r="H82" i="6"/>
  <c r="B82" i="6"/>
  <c r="J81" i="6"/>
  <c r="H81" i="6"/>
  <c r="B81" i="6"/>
  <c r="J80" i="6"/>
  <c r="H80" i="6"/>
  <c r="B80" i="6"/>
  <c r="J79" i="6"/>
  <c r="H79" i="6"/>
  <c r="B79" i="6"/>
  <c r="J78" i="6"/>
  <c r="H78" i="6"/>
  <c r="B78" i="6"/>
  <c r="J77" i="6"/>
  <c r="H77" i="6"/>
  <c r="B77" i="6"/>
  <c r="J76" i="6"/>
  <c r="H76" i="6"/>
  <c r="B76" i="6"/>
  <c r="J75" i="6"/>
  <c r="H75" i="6"/>
  <c r="B75" i="6"/>
  <c r="J74" i="6"/>
  <c r="H74" i="6"/>
  <c r="B74" i="6"/>
  <c r="J73" i="6"/>
  <c r="H73" i="6"/>
  <c r="B73" i="6"/>
  <c r="J72" i="6"/>
  <c r="H72" i="6"/>
  <c r="B72" i="6"/>
  <c r="J71" i="6"/>
  <c r="H71" i="6"/>
  <c r="B71" i="6"/>
  <c r="J70" i="6"/>
  <c r="H70" i="6"/>
  <c r="B70" i="6"/>
  <c r="J69" i="6"/>
  <c r="H69" i="6"/>
  <c r="B69" i="6"/>
  <c r="J68" i="6"/>
  <c r="H68" i="6"/>
  <c r="B68" i="6"/>
  <c r="J67" i="6"/>
  <c r="H67" i="6"/>
  <c r="B67" i="6"/>
  <c r="B65" i="6"/>
  <c r="B64" i="6"/>
  <c r="B63" i="6"/>
  <c r="B62" i="6"/>
  <c r="B61" i="6"/>
  <c r="J60" i="6"/>
  <c r="H60" i="6"/>
  <c r="B60" i="6"/>
  <c r="J59" i="6"/>
  <c r="H59" i="6"/>
  <c r="B59" i="6"/>
  <c r="J58" i="6"/>
  <c r="H58" i="6"/>
  <c r="B58" i="6"/>
  <c r="J57" i="6"/>
  <c r="H57" i="6"/>
  <c r="B57" i="6"/>
  <c r="J56" i="6"/>
  <c r="B56" i="6"/>
  <c r="J55" i="6"/>
  <c r="B55" i="6"/>
  <c r="B54" i="6"/>
  <c r="B53" i="6"/>
  <c r="B52" i="6"/>
  <c r="B51" i="6"/>
  <c r="B50" i="6"/>
  <c r="J49" i="6"/>
  <c r="B49" i="6"/>
  <c r="J48" i="6"/>
  <c r="H48" i="6"/>
  <c r="B48" i="6"/>
  <c r="J47" i="6"/>
  <c r="B47" i="6"/>
  <c r="J46" i="6"/>
  <c r="B46" i="6"/>
  <c r="J45" i="6"/>
  <c r="H45" i="6"/>
  <c r="B45" i="6"/>
  <c r="J44" i="6"/>
  <c r="H44" i="6"/>
  <c r="B44" i="6"/>
  <c r="J43" i="6"/>
  <c r="H43" i="6"/>
  <c r="B43" i="6"/>
  <c r="J42" i="6"/>
  <c r="H42" i="6"/>
  <c r="B42" i="6"/>
  <c r="J41" i="6"/>
  <c r="H41" i="6"/>
  <c r="B41" i="6"/>
  <c r="J40" i="6"/>
  <c r="H40" i="6"/>
  <c r="B40" i="6"/>
  <c r="J39" i="6"/>
  <c r="B39" i="6"/>
  <c r="J38" i="6"/>
  <c r="B38" i="6"/>
  <c r="J37" i="6"/>
  <c r="H37" i="6"/>
  <c r="B37" i="6"/>
  <c r="J36" i="6"/>
  <c r="H36" i="6"/>
  <c r="B36" i="6"/>
  <c r="J35" i="6"/>
  <c r="H35" i="6"/>
  <c r="B35" i="6"/>
  <c r="J34" i="6"/>
  <c r="H34" i="6"/>
  <c r="B34" i="6"/>
  <c r="J33" i="6"/>
  <c r="B33" i="6"/>
  <c r="J32" i="6"/>
  <c r="H32" i="6"/>
  <c r="B32" i="6"/>
  <c r="J31" i="6"/>
  <c r="B31" i="6"/>
  <c r="J30" i="6"/>
  <c r="B30" i="6"/>
  <c r="J29" i="6"/>
  <c r="H29" i="6"/>
  <c r="B29" i="6"/>
  <c r="J28" i="6"/>
  <c r="H28" i="6"/>
  <c r="B28" i="6"/>
  <c r="J27" i="6"/>
  <c r="H27" i="6"/>
  <c r="B27" i="6"/>
  <c r="J26" i="6"/>
  <c r="H26" i="6"/>
  <c r="B26" i="6"/>
  <c r="J25" i="6"/>
  <c r="H25" i="6"/>
  <c r="B25" i="6"/>
  <c r="J24" i="6"/>
  <c r="H24" i="6"/>
  <c r="B24" i="6"/>
  <c r="J23" i="6"/>
  <c r="B23" i="6"/>
  <c r="J22" i="6"/>
  <c r="B22" i="6"/>
  <c r="J21" i="6"/>
  <c r="H21" i="6"/>
  <c r="B21" i="6"/>
  <c r="J20" i="6"/>
  <c r="H20" i="6"/>
  <c r="B20" i="6"/>
  <c r="J19" i="6"/>
  <c r="H19" i="6"/>
  <c r="B19" i="6"/>
  <c r="J18" i="6"/>
  <c r="H18" i="6"/>
  <c r="B18" i="6"/>
  <c r="J17" i="6"/>
  <c r="H17" i="6"/>
  <c r="B17" i="6"/>
  <c r="J16" i="6"/>
  <c r="H16" i="6"/>
  <c r="B16" i="6"/>
  <c r="J15" i="6"/>
  <c r="B15" i="6"/>
  <c r="J14" i="6"/>
  <c r="B14" i="6"/>
  <c r="J13" i="6"/>
  <c r="H13" i="6"/>
  <c r="B13" i="6"/>
  <c r="J12" i="6"/>
  <c r="H12" i="6"/>
  <c r="B12" i="6"/>
  <c r="J11" i="6"/>
  <c r="H11" i="6"/>
  <c r="B11" i="6"/>
  <c r="J10" i="6"/>
  <c r="H10" i="6"/>
  <c r="B10" i="6"/>
  <c r="J9" i="6"/>
  <c r="H9" i="6"/>
  <c r="B9" i="6"/>
  <c r="J8" i="6"/>
  <c r="H8" i="6"/>
  <c r="B8" i="6"/>
  <c r="J7" i="6"/>
  <c r="B7" i="6"/>
  <c r="J6" i="6"/>
  <c r="B6" i="6"/>
  <c r="J5" i="6"/>
  <c r="H5" i="6"/>
  <c r="B5" i="6"/>
  <c r="J4" i="6"/>
  <c r="H4" i="6"/>
  <c r="B4" i="6"/>
  <c r="J3" i="6"/>
  <c r="H3" i="6"/>
  <c r="B3" i="6"/>
  <c r="J2" i="6"/>
  <c r="H2" i="6"/>
  <c r="B2" i="6"/>
  <c r="K38" i="4"/>
  <c r="L38" i="4"/>
  <c r="J38" i="4"/>
  <c r="K37" i="4"/>
  <c r="L37" i="4" s="1"/>
  <c r="L39" i="4" s="1"/>
  <c r="J37" i="4"/>
  <c r="K36" i="4"/>
  <c r="L36" i="4"/>
  <c r="J36" i="4"/>
  <c r="K35" i="4"/>
  <c r="L35" i="4"/>
  <c r="J35" i="4"/>
  <c r="K31" i="4"/>
  <c r="L31" i="4" s="1"/>
  <c r="J31" i="4"/>
  <c r="K30" i="4"/>
  <c r="L30" i="4"/>
  <c r="J30" i="4"/>
  <c r="K29" i="4"/>
  <c r="L29" i="4" s="1"/>
  <c r="J29" i="4"/>
  <c r="K28" i="4"/>
  <c r="L28" i="4"/>
  <c r="J28" i="4"/>
  <c r="O24" i="4"/>
  <c r="L24" i="4"/>
  <c r="H24" i="4"/>
  <c r="G24" i="4"/>
  <c r="M24" i="4" s="1"/>
  <c r="N24" i="4" s="1"/>
  <c r="O23" i="4"/>
  <c r="L23" i="4"/>
  <c r="H23" i="4"/>
  <c r="G23" i="4"/>
  <c r="J23" i="4" s="1"/>
  <c r="K23" i="4" s="1"/>
  <c r="O22" i="4"/>
  <c r="L22" i="4"/>
  <c r="H22" i="4"/>
  <c r="G22" i="4"/>
  <c r="M22" i="4" s="1"/>
  <c r="N22" i="4" s="1"/>
  <c r="O21" i="4"/>
  <c r="L21" i="4"/>
  <c r="H21" i="4"/>
  <c r="G21" i="4"/>
  <c r="M21" i="4" s="1"/>
  <c r="N21" i="4" s="1"/>
  <c r="O20" i="4"/>
  <c r="L20" i="4"/>
  <c r="H20" i="4"/>
  <c r="G20" i="4"/>
  <c r="J20" i="4" s="1"/>
  <c r="K20" i="4" s="1"/>
  <c r="O19" i="4"/>
  <c r="L19" i="4"/>
  <c r="H19" i="4"/>
  <c r="G19" i="4"/>
  <c r="J19" i="4" s="1"/>
  <c r="K19" i="4" s="1"/>
  <c r="O18" i="4"/>
  <c r="L18" i="4"/>
  <c r="H18" i="4"/>
  <c r="G18" i="4"/>
  <c r="J18" i="4" s="1"/>
  <c r="K18" i="4" s="1"/>
  <c r="O17" i="4"/>
  <c r="L17" i="4"/>
  <c r="H17" i="4"/>
  <c r="G17" i="4"/>
  <c r="M17" i="4" s="1"/>
  <c r="N17" i="4" s="1"/>
  <c r="O16" i="4"/>
  <c r="L16" i="4"/>
  <c r="H16" i="4"/>
  <c r="G16" i="4"/>
  <c r="M16" i="4" s="1"/>
  <c r="N16" i="4" s="1"/>
  <c r="O15" i="4"/>
  <c r="L15" i="4"/>
  <c r="H15" i="4"/>
  <c r="G15" i="4"/>
  <c r="J15" i="4" s="1"/>
  <c r="K15" i="4" s="1"/>
  <c r="O14" i="4"/>
  <c r="O13" i="4"/>
  <c r="J101" i="2"/>
  <c r="J103" i="2" s="1"/>
  <c r="V99" i="2"/>
  <c r="R66" i="2"/>
  <c r="R61" i="2"/>
  <c r="C57" i="2"/>
  <c r="C53" i="2"/>
  <c r="O50" i="2"/>
  <c r="Q49" i="2"/>
  <c r="C47" i="2"/>
  <c r="O46" i="2"/>
  <c r="O45" i="2"/>
  <c r="Q44" i="2"/>
  <c r="Q40" i="2"/>
  <c r="N39" i="2"/>
  <c r="Q37" i="2"/>
  <c r="Q36" i="2"/>
  <c r="P35" i="2"/>
  <c r="Q32" i="2"/>
  <c r="Q31" i="2"/>
  <c r="Q28" i="2"/>
  <c r="N23" i="2"/>
  <c r="Q21" i="2"/>
  <c r="Q20" i="2"/>
  <c r="P19" i="2"/>
  <c r="Q16" i="2"/>
  <c r="Q12" i="2"/>
  <c r="P11" i="2"/>
  <c r="Q8" i="2"/>
  <c r="P7" i="2"/>
  <c r="R3" i="2"/>
  <c r="D57" i="2"/>
  <c r="F71" i="2"/>
  <c r="N50" i="2"/>
  <c r="F91" i="2"/>
  <c r="Q50" i="2"/>
  <c r="N14" i="2"/>
  <c r="O14" i="2"/>
  <c r="Q48" i="2"/>
  <c r="Q45" i="2"/>
  <c r="F76" i="2"/>
  <c r="P5" i="2"/>
  <c r="R5" i="2"/>
  <c r="N19" i="2"/>
  <c r="N51" i="2"/>
  <c r="N28" i="2"/>
  <c r="N30" i="2"/>
  <c r="D32" i="2"/>
  <c r="N35" i="2"/>
  <c r="N42" i="2"/>
  <c r="R64" i="2"/>
  <c r="N18" i="2"/>
  <c r="P42" i="2"/>
  <c r="Q11" i="2"/>
  <c r="O18" i="2"/>
  <c r="P30" i="2"/>
  <c r="Q13" i="2"/>
  <c r="P18" i="2"/>
  <c r="N24" i="2"/>
  <c r="N27" i="2"/>
  <c r="Q30" i="2"/>
  <c r="P34" i="2"/>
  <c r="R42" i="2"/>
  <c r="P46" i="2"/>
  <c r="F50" i="2"/>
  <c r="O51" i="2"/>
  <c r="E57" i="2"/>
  <c r="N10" i="2"/>
  <c r="P13" i="2"/>
  <c r="N34" i="2"/>
  <c r="P10" i="2"/>
  <c r="Q14" i="2"/>
  <c r="Q10" i="2"/>
  <c r="Q18" i="2"/>
  <c r="O24" i="2"/>
  <c r="Q27" i="2"/>
  <c r="Q34" i="2"/>
  <c r="P45" i="2"/>
  <c r="P51" i="2"/>
  <c r="F83" i="2"/>
  <c r="R34" i="2"/>
  <c r="R51" i="2"/>
  <c r="F92" i="2"/>
  <c r="P21" i="2"/>
  <c r="P37" i="2"/>
  <c r="R53" i="2"/>
  <c r="R12" i="2"/>
  <c r="N6" i="2"/>
  <c r="N8" i="2"/>
  <c r="O16" i="2"/>
  <c r="N26" i="2"/>
  <c r="P29" i="2"/>
  <c r="O36" i="2"/>
  <c r="O38" i="2"/>
  <c r="D39" i="2"/>
  <c r="O40" i="2"/>
  <c r="O44" i="2"/>
  <c r="O47" i="2"/>
  <c r="R57" i="2"/>
  <c r="F63" i="2"/>
  <c r="F96" i="2"/>
  <c r="N38" i="2"/>
  <c r="P38" i="2"/>
  <c r="P47" i="2"/>
  <c r="N47" i="2"/>
  <c r="O26" i="2"/>
  <c r="Q29" i="2"/>
  <c r="P6" i="2"/>
  <c r="E16" i="2"/>
  <c r="N20" i="2"/>
  <c r="N22" i="2"/>
  <c r="C23" i="2"/>
  <c r="P26" i="2"/>
  <c r="P27" i="2"/>
  <c r="O28" i="2"/>
  <c r="Q38" i="2"/>
  <c r="O42" i="2"/>
  <c r="R44" i="2"/>
  <c r="Q46" i="2"/>
  <c r="Q47" i="2"/>
  <c r="O49" i="2"/>
  <c r="P50" i="2"/>
  <c r="F60" i="2"/>
  <c r="R77" i="2"/>
  <c r="R93" i="2"/>
  <c r="F95" i="2"/>
  <c r="O6" i="2"/>
  <c r="O20" i="2"/>
  <c r="O22" i="2"/>
  <c r="Q26" i="2"/>
  <c r="R47" i="2"/>
  <c r="P49" i="2"/>
  <c r="N16" i="2"/>
  <c r="N36" i="2"/>
  <c r="N40" i="2"/>
  <c r="N44" i="2"/>
  <c r="Q6" i="2"/>
  <c r="R6" i="2"/>
  <c r="O10" i="2"/>
  <c r="N11" i="2"/>
  <c r="N12" i="2"/>
  <c r="R20" i="2"/>
  <c r="P22" i="2"/>
  <c r="R28" i="2"/>
  <c r="O30" i="2"/>
  <c r="N32" i="2"/>
  <c r="O34" i="2"/>
  <c r="Q42" i="2"/>
  <c r="O48" i="2"/>
  <c r="Q51" i="2"/>
  <c r="F68" i="2"/>
  <c r="R69" i="2"/>
  <c r="F75" i="2"/>
  <c r="F79" i="2"/>
  <c r="F88" i="2"/>
  <c r="P41" i="2"/>
  <c r="O8" i="2"/>
  <c r="R16" i="2"/>
  <c r="O12" i="2"/>
  <c r="Q22" i="2"/>
  <c r="R26" i="2"/>
  <c r="O32" i="2"/>
  <c r="P48" i="2"/>
  <c r="R50" i="2"/>
  <c r="F67" i="2"/>
  <c r="R80" i="2"/>
  <c r="F84" i="2"/>
  <c r="F87" i="2"/>
  <c r="N4" i="2"/>
  <c r="O4" i="2"/>
  <c r="F3" i="2"/>
  <c r="N2" i="2"/>
  <c r="P2" i="2"/>
  <c r="C45" i="2"/>
  <c r="Q4" i="2"/>
  <c r="P4" i="2"/>
  <c r="Q5" i="2"/>
  <c r="N15" i="2"/>
  <c r="P17" i="2"/>
  <c r="N31" i="2"/>
  <c r="P33" i="2"/>
  <c r="N43" i="2"/>
  <c r="P15" i="2"/>
  <c r="D17" i="2"/>
  <c r="R19" i="2"/>
  <c r="O19" i="2"/>
  <c r="O21" i="2"/>
  <c r="N21" i="2"/>
  <c r="P31" i="2"/>
  <c r="R35" i="2"/>
  <c r="O35" i="2"/>
  <c r="O37" i="2"/>
  <c r="N37" i="2"/>
  <c r="R37" i="2"/>
  <c r="P43" i="2"/>
  <c r="Q39" i="2"/>
  <c r="O39" i="2"/>
  <c r="R54" i="2"/>
  <c r="O31" i="2"/>
  <c r="O9" i="2"/>
  <c r="N9" i="2"/>
  <c r="N17" i="2"/>
  <c r="R17" i="2"/>
  <c r="R43" i="2"/>
  <c r="Q43" i="2"/>
  <c r="O43" i="2"/>
  <c r="R59" i="2"/>
  <c r="N3" i="2"/>
  <c r="O3" i="2"/>
  <c r="Q35" i="2"/>
  <c r="P39" i="2"/>
  <c r="R52" i="2"/>
  <c r="O33" i="2"/>
  <c r="N33" i="2"/>
  <c r="O23" i="2"/>
  <c r="O25" i="2"/>
  <c r="N25" i="2"/>
  <c r="N7" i="2"/>
  <c r="P9" i="2"/>
  <c r="Q19" i="2"/>
  <c r="P25" i="2"/>
  <c r="P3" i="2"/>
  <c r="Q9" i="2"/>
  <c r="R11" i="2"/>
  <c r="O11" i="2"/>
  <c r="O13" i="2"/>
  <c r="N13" i="2"/>
  <c r="R13" i="2"/>
  <c r="P23" i="2"/>
  <c r="Q25" i="2"/>
  <c r="R27" i="2"/>
  <c r="O27" i="2"/>
  <c r="O29" i="2"/>
  <c r="N29" i="2"/>
  <c r="F32" i="2"/>
  <c r="C32" i="2"/>
  <c r="D35" i="2"/>
  <c r="R76" i="2"/>
  <c r="O15" i="2"/>
  <c r="Q15" i="2"/>
  <c r="O7" i="2"/>
  <c r="Q3" i="2"/>
  <c r="O5" i="2"/>
  <c r="N5" i="2"/>
  <c r="Q7" i="2"/>
  <c r="Q23" i="2"/>
  <c r="R68" i="2"/>
  <c r="F94" i="2"/>
  <c r="E58" i="2"/>
  <c r="D58" i="2"/>
  <c r="F82" i="2"/>
  <c r="F98" i="2"/>
  <c r="C58" i="2"/>
  <c r="R67" i="2"/>
  <c r="R75" i="2"/>
  <c r="F62" i="2"/>
  <c r="R71" i="2"/>
  <c r="F78" i="2"/>
  <c r="F66" i="2"/>
  <c r="F86" i="2"/>
  <c r="P8" i="2"/>
  <c r="P12" i="2"/>
  <c r="P16" i="2"/>
  <c r="P20" i="2"/>
  <c r="P24" i="2"/>
  <c r="P28" i="2"/>
  <c r="P32" i="2"/>
  <c r="P36" i="2"/>
  <c r="P40" i="2"/>
  <c r="N41" i="2"/>
  <c r="P44" i="2"/>
  <c r="N45" i="2"/>
  <c r="C56" i="2"/>
  <c r="F70" i="2"/>
  <c r="F74" i="2"/>
  <c r="N46" i="2"/>
  <c r="C48" i="2"/>
  <c r="N48" i="2"/>
  <c r="N49" i="2"/>
  <c r="F56" i="2"/>
  <c r="R88" i="2"/>
  <c r="F90" i="2"/>
  <c r="F57" i="2"/>
  <c r="F61" i="2"/>
  <c r="F65" i="2"/>
  <c r="F69" i="2"/>
  <c r="F73" i="2"/>
  <c r="F77" i="2"/>
  <c r="F81" i="2"/>
  <c r="F85" i="2"/>
  <c r="F89" i="2"/>
  <c r="F93" i="2"/>
  <c r="F97" i="2"/>
  <c r="R83" i="2"/>
  <c r="R87" i="2"/>
  <c r="R91" i="2"/>
  <c r="R82" i="2"/>
  <c r="R90" i="2"/>
  <c r="C12" i="2"/>
  <c r="I4" i="2"/>
  <c r="G4" i="2" s="1"/>
  <c r="C52" i="2"/>
  <c r="D4" i="2"/>
  <c r="I52" i="2"/>
  <c r="G52" i="2" s="1"/>
  <c r="H28" i="2"/>
  <c r="K8" i="2"/>
  <c r="E4" i="2"/>
  <c r="K3" i="2"/>
  <c r="K2" i="2"/>
  <c r="J16" i="4"/>
  <c r="K16" i="4" s="1"/>
  <c r="K45" i="2"/>
  <c r="J17" i="4"/>
  <c r="K17" i="4" s="1"/>
  <c r="I45" i="2"/>
  <c r="G45" i="2" s="1"/>
  <c r="C54" i="2"/>
  <c r="H23" i="2"/>
  <c r="I3" i="2"/>
  <c r="K20" i="2"/>
  <c r="C20" i="2"/>
  <c r="I28" i="2"/>
  <c r="G28" i="2" s="1"/>
  <c r="C22" i="2"/>
  <c r="I20" i="2"/>
  <c r="C16" i="2"/>
  <c r="K34" i="2"/>
  <c r="C36" i="2"/>
  <c r="F16" i="2"/>
  <c r="D3" i="2"/>
  <c r="E2" i="2"/>
  <c r="E44" i="2"/>
  <c r="F20" i="2"/>
  <c r="D43" i="2"/>
  <c r="E51" i="2"/>
  <c r="C50" i="2"/>
  <c r="F44" i="2"/>
  <c r="C44" i="2"/>
  <c r="I51" i="2"/>
  <c r="F12" i="2"/>
  <c r="F52" i="2"/>
  <c r="D45" i="2"/>
  <c r="C31" i="2"/>
  <c r="E7" i="2"/>
  <c r="F38" i="2"/>
  <c r="I53" i="2"/>
  <c r="E23" i="2"/>
  <c r="E45" i="2"/>
  <c r="F18" i="2"/>
  <c r="H53" i="2"/>
  <c r="K44" i="2"/>
  <c r="K38" i="2"/>
  <c r="F8" i="2"/>
  <c r="C13" i="2"/>
  <c r="D13" i="2"/>
  <c r="C38" i="2"/>
  <c r="K53" i="2"/>
  <c r="D5" i="2"/>
  <c r="C51" i="2"/>
  <c r="D44" i="2"/>
  <c r="E37" i="2"/>
  <c r="F30" i="2"/>
  <c r="F53" i="2"/>
  <c r="C39" i="2"/>
  <c r="F39" i="2"/>
  <c r="E47" i="2"/>
  <c r="D51" i="2"/>
  <c r="D53" i="2"/>
  <c r="K25" i="2"/>
  <c r="H47" i="2"/>
  <c r="K16" i="2"/>
  <c r="E52" i="2"/>
  <c r="E39" i="2"/>
  <c r="I2" i="2"/>
  <c r="G2" i="2" s="1"/>
  <c r="K52" i="2"/>
  <c r="D52" i="2"/>
  <c r="I30" i="2"/>
  <c r="D26" i="2"/>
  <c r="C33" i="2"/>
  <c r="D31" i="2"/>
  <c r="I39" i="2"/>
  <c r="D9" i="2"/>
  <c r="K27" i="2"/>
  <c r="K54" i="2"/>
  <c r="I9" i="2"/>
  <c r="L14" i="4"/>
  <c r="D15" i="2"/>
  <c r="G13" i="4"/>
  <c r="J13" i="4" s="1"/>
  <c r="K13" i="4" s="1"/>
  <c r="D33" i="2"/>
  <c r="I47" i="2"/>
  <c r="I15" i="2"/>
  <c r="H4" i="2"/>
  <c r="I46" i="2"/>
  <c r="F48" i="2"/>
  <c r="C29" i="2"/>
  <c r="D22" i="2"/>
  <c r="D16" i="2"/>
  <c r="H27" i="2"/>
  <c r="I54" i="2"/>
  <c r="H9" i="2"/>
  <c r="K40" i="2"/>
  <c r="H14" i="4"/>
  <c r="D46" i="2"/>
  <c r="F10" i="2"/>
  <c r="H34" i="2"/>
  <c r="K47" i="2"/>
  <c r="K15" i="2"/>
  <c r="D54" i="2"/>
  <c r="E34" i="2"/>
  <c r="H46" i="2"/>
  <c r="E54" i="2"/>
  <c r="E40" i="2"/>
  <c r="C41" i="2"/>
  <c r="E46" i="2"/>
  <c r="C27" i="2"/>
  <c r="E22" i="2"/>
  <c r="E6" i="2"/>
  <c r="F46" i="2"/>
  <c r="F54" i="2"/>
  <c r="D34" i="2"/>
  <c r="I42" i="2"/>
  <c r="I40" i="2"/>
  <c r="G40" i="2" s="1"/>
  <c r="E27" i="2"/>
  <c r="L13" i="4"/>
  <c r="C46" i="2"/>
  <c r="F33" i="2"/>
  <c r="H13" i="4"/>
  <c r="E43" i="2"/>
  <c r="F35" i="2"/>
  <c r="F43" i="2"/>
  <c r="C35" i="2"/>
  <c r="E41" i="2"/>
  <c r="F29" i="2"/>
  <c r="K41" i="2"/>
  <c r="I37" i="2"/>
  <c r="H43" i="2"/>
  <c r="I27" i="2"/>
  <c r="I16" i="2"/>
  <c r="G16" i="2" s="1"/>
  <c r="H7" i="2"/>
  <c r="K37" i="2"/>
  <c r="K35" i="2"/>
  <c r="I50" i="2"/>
  <c r="I34" i="2"/>
  <c r="H6" i="2"/>
  <c r="H29" i="2"/>
  <c r="K32" i="2"/>
  <c r="K23" i="2"/>
  <c r="H35" i="2"/>
  <c r="H11" i="2"/>
  <c r="H50" i="2"/>
  <c r="I32" i="2"/>
  <c r="H39" i="2"/>
  <c r="E32" i="2"/>
  <c r="G14" i="4"/>
  <c r="J14" i="4" s="1"/>
  <c r="K14" i="4" s="1"/>
  <c r="M14" i="4"/>
  <c r="N14" i="4" s="1"/>
  <c r="I10" i="4"/>
  <c r="L32" i="4" l="1"/>
  <c r="I10" i="2"/>
  <c r="G10" i="2" s="1"/>
  <c r="D10" i="2"/>
  <c r="K13" i="2"/>
  <c r="F42" i="2"/>
  <c r="Q2" i="2"/>
  <c r="Q17" i="2"/>
  <c r="V49" i="2"/>
  <c r="S25" i="2"/>
  <c r="R25" i="2" s="1"/>
  <c r="T2" i="2"/>
  <c r="I83" i="2"/>
  <c r="G83" i="2" s="1"/>
  <c r="T72" i="2"/>
  <c r="V32" i="2"/>
  <c r="S8" i="2"/>
  <c r="R8" i="2" s="1"/>
  <c r="H82" i="2"/>
  <c r="G82" i="2" s="1"/>
  <c r="H66" i="2"/>
  <c r="V89" i="2"/>
  <c r="S79" i="2"/>
  <c r="R79" i="2" s="1"/>
  <c r="T55" i="2"/>
  <c r="S15" i="2"/>
  <c r="R15" i="2" s="1"/>
  <c r="K89" i="2"/>
  <c r="I65" i="2"/>
  <c r="G65" i="2" s="1"/>
  <c r="T62" i="2"/>
  <c r="S38" i="2"/>
  <c r="R38" i="2" s="1"/>
  <c r="V14" i="2"/>
  <c r="H96" i="2"/>
  <c r="I72" i="2"/>
  <c r="G72" i="2" s="1"/>
  <c r="D97" i="2"/>
  <c r="D89" i="2"/>
  <c r="D81" i="2"/>
  <c r="D73" i="2"/>
  <c r="D65" i="2"/>
  <c r="C95" i="2"/>
  <c r="C87" i="2"/>
  <c r="C79" i="2"/>
  <c r="C71" i="2"/>
  <c r="C63" i="2"/>
  <c r="D96" i="2"/>
  <c r="D88" i="2"/>
  <c r="D80" i="2"/>
  <c r="D72" i="2"/>
  <c r="D64" i="2"/>
  <c r="K50" i="2"/>
  <c r="E91" i="2"/>
  <c r="E83" i="2"/>
  <c r="E75" i="2"/>
  <c r="E67" i="2"/>
  <c r="C5" i="2"/>
  <c r="E98" i="2"/>
  <c r="E90" i="2"/>
  <c r="E82" i="2"/>
  <c r="E74" i="2"/>
  <c r="E66" i="2"/>
  <c r="C91" i="2"/>
  <c r="C83" i="2"/>
  <c r="C75" i="2"/>
  <c r="C67" i="2"/>
  <c r="E97" i="2"/>
  <c r="E89" i="2"/>
  <c r="E81" i="2"/>
  <c r="E73" i="2"/>
  <c r="E65" i="2"/>
  <c r="C4" i="2"/>
  <c r="F34" i="2"/>
  <c r="C28" i="2"/>
  <c r="I11" i="2"/>
  <c r="G11" i="2" s="1"/>
  <c r="I5" i="2"/>
  <c r="F5" i="2"/>
  <c r="H5" i="2"/>
  <c r="H12" i="2"/>
  <c r="K42" i="2"/>
  <c r="F19" i="2"/>
  <c r="E12" i="2"/>
  <c r="C19" i="2"/>
  <c r="Q33" i="2"/>
  <c r="Q41" i="2"/>
  <c r="E50" i="2"/>
  <c r="S73" i="2"/>
  <c r="R73" i="2" s="1"/>
  <c r="T33" i="2"/>
  <c r="S9" i="2"/>
  <c r="R9" i="2" s="1"/>
  <c r="I91" i="2"/>
  <c r="G91" i="2" s="1"/>
  <c r="K67" i="2"/>
  <c r="S56" i="2"/>
  <c r="R56" i="2" s="1"/>
  <c r="T16" i="2"/>
  <c r="H90" i="2"/>
  <c r="H74" i="2"/>
  <c r="G74" i="2" s="1"/>
  <c r="S96" i="2"/>
  <c r="R96" i="2" s="1"/>
  <c r="V63" i="2"/>
  <c r="T39" i="2"/>
  <c r="I97" i="2"/>
  <c r="G97" i="2" s="1"/>
  <c r="K73" i="2"/>
  <c r="V86" i="2"/>
  <c r="V46" i="2"/>
  <c r="S22" i="2"/>
  <c r="R22" i="2" s="1"/>
  <c r="I80" i="2"/>
  <c r="K56" i="2"/>
  <c r="V94" i="2"/>
  <c r="C98" i="2"/>
  <c r="C90" i="2"/>
  <c r="C82" i="2"/>
  <c r="C74" i="2"/>
  <c r="C66" i="2"/>
  <c r="E96" i="2"/>
  <c r="E88" i="2"/>
  <c r="E80" i="2"/>
  <c r="E72" i="2"/>
  <c r="E64" i="2"/>
  <c r="G34" i="2"/>
  <c r="E10" i="2"/>
  <c r="E42" i="2"/>
  <c r="D20" i="2"/>
  <c r="H18" i="2"/>
  <c r="K26" i="2"/>
  <c r="D12" i="2"/>
  <c r="D27" i="2"/>
  <c r="E35" i="2"/>
  <c r="H13" i="2"/>
  <c r="E20" i="2"/>
  <c r="F80" i="2"/>
  <c r="T73" i="2"/>
  <c r="T49" i="2"/>
  <c r="T9" i="2"/>
  <c r="K83" i="2"/>
  <c r="I67" i="2"/>
  <c r="G67" i="2" s="1"/>
  <c r="T56" i="2"/>
  <c r="S32" i="2"/>
  <c r="R32" i="2" s="1"/>
  <c r="I90" i="2"/>
  <c r="G90" i="2" s="1"/>
  <c r="I66" i="2"/>
  <c r="G66" i="2" s="1"/>
  <c r="T89" i="2"/>
  <c r="T96" i="2"/>
  <c r="T79" i="2"/>
  <c r="S39" i="2"/>
  <c r="R39" i="2" s="1"/>
  <c r="V15" i="2"/>
  <c r="H97" i="2"/>
  <c r="I73" i="2"/>
  <c r="G73" i="2" s="1"/>
  <c r="V62" i="2"/>
  <c r="V22" i="2"/>
  <c r="K96" i="2"/>
  <c r="H80" i="2"/>
  <c r="H56" i="2"/>
  <c r="G56" i="2" s="1"/>
  <c r="D83" i="2"/>
  <c r="C89" i="2"/>
  <c r="C73" i="2"/>
  <c r="C10" i="2"/>
  <c r="G46" i="2"/>
  <c r="K5" i="2"/>
  <c r="I19" i="2"/>
  <c r="G19" i="2" s="1"/>
  <c r="K10" i="2"/>
  <c r="E28" i="2"/>
  <c r="K12" i="2"/>
  <c r="F64" i="2"/>
  <c r="F72" i="2"/>
  <c r="M18" i="4"/>
  <c r="N18" i="4" s="1"/>
  <c r="H59" i="2"/>
  <c r="K90" i="2"/>
  <c r="K66" i="2"/>
  <c r="I96" i="2"/>
  <c r="K72" i="2"/>
  <c r="I36" i="2"/>
  <c r="G36" i="2" s="1"/>
  <c r="G42" i="2"/>
  <c r="K36" i="2"/>
  <c r="G43" i="2"/>
  <c r="G50" i="2"/>
  <c r="K49" i="2"/>
  <c r="E36" i="2"/>
  <c r="H36" i="2"/>
  <c r="F41" i="2"/>
  <c r="D41" i="2"/>
  <c r="H33" i="2"/>
  <c r="E9" i="2"/>
  <c r="C42" i="2"/>
  <c r="D8" i="2"/>
  <c r="E13" i="2"/>
  <c r="F31" i="2"/>
  <c r="F23" i="2"/>
  <c r="K51" i="2"/>
  <c r="E49" i="2"/>
  <c r="H31" i="2"/>
  <c r="G31" i="2" s="1"/>
  <c r="D56" i="2"/>
  <c r="E59" i="2"/>
  <c r="K9" i="2"/>
  <c r="G32" i="2"/>
  <c r="H38" i="2"/>
  <c r="G38" i="2" s="1"/>
  <c r="K21" i="2"/>
  <c r="D36" i="2"/>
  <c r="E33" i="2"/>
  <c r="I33" i="2"/>
  <c r="G33" i="2" s="1"/>
  <c r="C43" i="2"/>
  <c r="D49" i="2"/>
  <c r="G47" i="2"/>
  <c r="C9" i="2"/>
  <c r="C30" i="2"/>
  <c r="E8" i="2"/>
  <c r="H30" i="2"/>
  <c r="G30" i="2" s="1"/>
  <c r="C37" i="2"/>
  <c r="C25" i="2"/>
  <c r="E56" i="2"/>
  <c r="E14" i="2"/>
  <c r="E38" i="2"/>
  <c r="H57" i="2"/>
  <c r="C2" i="2"/>
  <c r="H49" i="2"/>
  <c r="D6" i="2"/>
  <c r="K6" i="2"/>
  <c r="D42" i="2"/>
  <c r="H15" i="2"/>
  <c r="G15" i="2" s="1"/>
  <c r="I48" i="2"/>
  <c r="G48" i="2" s="1"/>
  <c r="E31" i="2"/>
  <c r="K14" i="2"/>
  <c r="F51" i="2"/>
  <c r="D37" i="2"/>
  <c r="D38" i="2"/>
  <c r="G53" i="2"/>
  <c r="K48" i="2"/>
  <c r="F13" i="2"/>
  <c r="I29" i="2"/>
  <c r="G29" i="2" s="1"/>
  <c r="E21" i="2"/>
  <c r="K22" i="2"/>
  <c r="F14" i="2"/>
  <c r="C7" i="2"/>
  <c r="C21" i="2"/>
  <c r="C6" i="2"/>
  <c r="K43" i="2"/>
  <c r="I49" i="2"/>
  <c r="F21" i="2"/>
  <c r="D21" i="2"/>
  <c r="K31" i="2"/>
  <c r="F6" i="2"/>
  <c r="E15" i="2"/>
  <c r="H48" i="2"/>
  <c r="G39" i="2"/>
  <c r="F37" i="2"/>
  <c r="D29" i="2"/>
  <c r="D23" i="2"/>
  <c r="H14" i="2"/>
  <c r="F7" i="2"/>
  <c r="F49" i="2"/>
  <c r="D48" i="2"/>
  <c r="H8" i="2"/>
  <c r="E25" i="2"/>
  <c r="G5" i="2"/>
  <c r="K24" i="2"/>
  <c r="I17" i="2"/>
  <c r="C3" i="2"/>
  <c r="H17" i="2"/>
  <c r="J24" i="4"/>
  <c r="K24" i="4" s="1"/>
  <c r="C55" i="2"/>
  <c r="G12" i="2"/>
  <c r="F55" i="2"/>
  <c r="G57" i="2"/>
  <c r="G6" i="2"/>
  <c r="G37" i="2"/>
  <c r="G51" i="2"/>
  <c r="H55" i="2"/>
  <c r="G20" i="2"/>
  <c r="M20" i="4"/>
  <c r="N20" i="4" s="1"/>
  <c r="K55" i="2"/>
  <c r="H3" i="2"/>
  <c r="G3" i="2" s="1"/>
  <c r="G8" i="2"/>
  <c r="K28" i="2"/>
  <c r="I55" i="2"/>
  <c r="G13" i="2"/>
  <c r="C24" i="2"/>
  <c r="E17" i="2"/>
  <c r="D55" i="2"/>
  <c r="D30" i="2"/>
  <c r="K17" i="2"/>
  <c r="J22" i="4"/>
  <c r="K22" i="4" s="1"/>
  <c r="D2" i="2"/>
  <c r="F24" i="2"/>
  <c r="F2" i="2"/>
  <c r="E24" i="2"/>
  <c r="G23" i="2"/>
  <c r="H44" i="2"/>
  <c r="G44" i="2" s="1"/>
  <c r="G27" i="2"/>
  <c r="G9" i="2"/>
  <c r="F17" i="2"/>
  <c r="C40" i="2"/>
  <c r="F40" i="2"/>
  <c r="G54" i="2"/>
  <c r="D40" i="2"/>
  <c r="H24" i="2"/>
  <c r="G24" i="2" s="1"/>
  <c r="E30" i="2"/>
  <c r="D24" i="2"/>
  <c r="D28" i="2"/>
  <c r="C8" i="2"/>
  <c r="H58" i="2"/>
  <c r="G58" i="2" s="1"/>
  <c r="G35" i="2"/>
  <c r="D47" i="2"/>
  <c r="D25" i="2"/>
  <c r="D14" i="2"/>
  <c r="D59" i="2"/>
  <c r="C59" i="2"/>
  <c r="M15" i="4"/>
  <c r="N15" i="4" s="1"/>
  <c r="I60" i="2"/>
  <c r="G60" i="2" s="1"/>
  <c r="I59" i="2"/>
  <c r="I21" i="2"/>
  <c r="G21" i="2" s="1"/>
  <c r="M23" i="4"/>
  <c r="N23" i="4" s="1"/>
  <c r="I14" i="2"/>
  <c r="I18" i="2"/>
  <c r="H25" i="2"/>
  <c r="G25" i="2" s="1"/>
  <c r="K29" i="2"/>
  <c r="I41" i="2"/>
  <c r="G41" i="2" s="1"/>
  <c r="E60" i="2"/>
  <c r="C60" i="2"/>
  <c r="C26" i="2"/>
  <c r="D11" i="2"/>
  <c r="C11" i="2"/>
  <c r="D19" i="2"/>
  <c r="K19" i="2"/>
  <c r="C15" i="2"/>
  <c r="I7" i="2"/>
  <c r="G7" i="2" s="1"/>
  <c r="K11" i="2"/>
  <c r="E19" i="2"/>
  <c r="I22" i="2"/>
  <c r="I26" i="2"/>
  <c r="H26" i="2"/>
  <c r="K7" i="2"/>
  <c r="D18" i="2"/>
  <c r="F25" i="2"/>
  <c r="J21" i="4"/>
  <c r="K21" i="4" s="1"/>
  <c r="F26" i="2"/>
  <c r="K18" i="2"/>
  <c r="M13" i="4"/>
  <c r="N13" i="4" s="1"/>
  <c r="F11" i="2"/>
  <c r="H22" i="2"/>
  <c r="C18" i="2"/>
  <c r="F59" i="2"/>
  <c r="M19" i="4"/>
  <c r="G14" i="2" l="1"/>
  <c r="G59" i="2"/>
  <c r="G80" i="2"/>
  <c r="G18" i="2"/>
  <c r="G96" i="2"/>
  <c r="G49" i="2"/>
  <c r="G17" i="2"/>
  <c r="G55" i="2"/>
  <c r="L25" i="4"/>
  <c r="L41" i="4" s="1"/>
  <c r="C8" i="4" s="1"/>
  <c r="G26" i="2"/>
  <c r="G22" i="2"/>
  <c r="N19" i="4"/>
  <c r="O25" i="4" s="1"/>
  <c r="L42" i="4" s="1"/>
  <c r="N25" i="4"/>
</calcChain>
</file>

<file path=xl/sharedStrings.xml><?xml version="1.0" encoding="utf-8"?>
<sst xmlns="http://schemas.openxmlformats.org/spreadsheetml/2006/main" count="2912" uniqueCount="327">
  <si>
    <t>Solution Name</t>
  </si>
  <si>
    <t>Solution Goal</t>
  </si>
  <si>
    <t>Audience Detail</t>
  </si>
  <si>
    <t>Solution Footprint</t>
  </si>
  <si>
    <t>Media Delivered</t>
  </si>
  <si>
    <t>Volume</t>
  </si>
  <si>
    <t>Media Cost</t>
  </si>
  <si>
    <t>Cost Structure</t>
  </si>
  <si>
    <t>Monthly Budget</t>
  </si>
  <si>
    <t>Wholesale Cost</t>
  </si>
  <si>
    <t>Whole Sale Cost</t>
  </si>
  <si>
    <t>Number of Months</t>
  </si>
  <si>
    <t>Monthly Investment</t>
  </si>
  <si>
    <t>Total Investment</t>
  </si>
  <si>
    <t>Non-CPA/CPL Tactics</t>
  </si>
  <si>
    <t>CPA/CPL Tactics</t>
  </si>
  <si>
    <t>Include</t>
  </si>
  <si>
    <t>Yes</t>
  </si>
  <si>
    <t>No</t>
  </si>
  <si>
    <t>Medium</t>
  </si>
  <si>
    <t>Tactics</t>
  </si>
  <si>
    <t>Metric</t>
  </si>
  <si>
    <t>Wholesale Rate</t>
  </si>
  <si>
    <t>Proposed Retail</t>
  </si>
  <si>
    <t>AGF</t>
  </si>
  <si>
    <t>Addressable Geo (Banner)</t>
  </si>
  <si>
    <t>CPM</t>
  </si>
  <si>
    <t>Facebook Conversions</t>
  </si>
  <si>
    <t>Flat Rate</t>
  </si>
  <si>
    <t>Variable</t>
  </si>
  <si>
    <t>Addressable Geo (STV)</t>
  </si>
  <si>
    <t>Facebook Lead Gen</t>
  </si>
  <si>
    <t>Addressable Geo (Video)</t>
  </si>
  <si>
    <t>Google Performance Max (Spark AI)</t>
  </si>
  <si>
    <t>DOOH</t>
  </si>
  <si>
    <t>DOOH - CTV RON</t>
  </si>
  <si>
    <t>Search Engine Marketing</t>
  </si>
  <si>
    <t>DOOH - Custom Placements</t>
  </si>
  <si>
    <t>TikTok Conversions</t>
  </si>
  <si>
    <t>DOOH - Billboards and Urban Panels</t>
  </si>
  <si>
    <t>Email Marketing</t>
  </si>
  <si>
    <t>Email Marketing B2B</t>
  </si>
  <si>
    <t>Email Marketing B2C</t>
  </si>
  <si>
    <t>Facebook</t>
  </si>
  <si>
    <t>Facebook /Instagram(Click)</t>
  </si>
  <si>
    <t>CPC</t>
  </si>
  <si>
    <t>Facebook/Instagram (Aware)</t>
  </si>
  <si>
    <t>Facebook/Instagram ThruPlay</t>
  </si>
  <si>
    <t>Geo Fencing</t>
  </si>
  <si>
    <t>Geo Fencing w/ Foot Traffic</t>
  </si>
  <si>
    <t>Geo Fencing HLM</t>
  </si>
  <si>
    <t xml:space="preserve">Standard Geofencing </t>
  </si>
  <si>
    <t>Hulu</t>
  </si>
  <si>
    <t>Landing Page</t>
  </si>
  <si>
    <t>LinkedIn</t>
  </si>
  <si>
    <t>LinkedIn Marketing (Click)</t>
  </si>
  <si>
    <t>Live Sports 360*</t>
  </si>
  <si>
    <t>All Access Sports</t>
  </si>
  <si>
    <t>League Pack</t>
  </si>
  <si>
    <t>Live Sports STV (All Sports RON)</t>
  </si>
  <si>
    <t>Live Sports STV (MLB)</t>
  </si>
  <si>
    <t>Live Sports STV (NBA)</t>
  </si>
  <si>
    <t>Live Sports STV (NCAA Football)</t>
  </si>
  <si>
    <t>Live Sports STV (NCAA Men's Basketball)</t>
  </si>
  <si>
    <t>Live Sports STV (NFL)</t>
  </si>
  <si>
    <t>Live Sports STV (NHL)</t>
  </si>
  <si>
    <t>Live Sports STV (WNBA)</t>
  </si>
  <si>
    <t>Team Pack</t>
  </si>
  <si>
    <t>First Down Package</t>
  </si>
  <si>
    <t>All Star Live Sports RON</t>
  </si>
  <si>
    <t xml:space="preserve">Netflix </t>
  </si>
  <si>
    <t>Netflix STV (:10s &amp; :15s placement)</t>
  </si>
  <si>
    <t>Netflix STV (:30s placement)</t>
  </si>
  <si>
    <t>Netflix STV (:60s placement)</t>
  </si>
  <si>
    <t>Next Door</t>
  </si>
  <si>
    <t>Next Door (Site Traffic)</t>
  </si>
  <si>
    <t>Prog Audio</t>
  </si>
  <si>
    <t>Programmatic Audio</t>
  </si>
  <si>
    <t>Premium Audio Spotify/Pandora</t>
  </si>
  <si>
    <t>Snapchat</t>
  </si>
  <si>
    <t>Snapchat (Awareness)</t>
  </si>
  <si>
    <t>Snapchat (Swipe Up)</t>
  </si>
  <si>
    <t>Social Display</t>
  </si>
  <si>
    <t>Social Display (AAT, KW, WTG, RON, RT)</t>
  </si>
  <si>
    <t>Streaming TV</t>
  </si>
  <si>
    <t>Streaming TV (STV)</t>
  </si>
  <si>
    <t>STV</t>
  </si>
  <si>
    <t>Channel Targeted TV (STV)</t>
  </si>
  <si>
    <t>Audience Targeted TV (STV)</t>
  </si>
  <si>
    <t>Home Subscriber Bundle</t>
  </si>
  <si>
    <t>Targeted Display</t>
  </si>
  <si>
    <t>Targeted Display - Audience, Keyword, Category, RON &amp; RT</t>
  </si>
  <si>
    <t>Targeted Video</t>
  </si>
  <si>
    <t>Targeted Video - Audience, Keyword, Category, RON &amp; RT</t>
  </si>
  <si>
    <t>TikTok</t>
  </si>
  <si>
    <t>TikTok Marketing (Awareness)</t>
  </si>
  <si>
    <t>TikTok Marketing (Site Traffic)</t>
  </si>
  <si>
    <t>YouTube</t>
  </si>
  <si>
    <t>YouTube Bumper</t>
  </si>
  <si>
    <t>YouTube TruView</t>
  </si>
  <si>
    <t>YouTube TV</t>
  </si>
  <si>
    <t>YouTube TV (:6s ONLY)</t>
  </si>
  <si>
    <t>YouTube TV (&lt;=:15s Audience)</t>
  </si>
  <si>
    <t>YouTube TV (&lt;=:15s RON)</t>
  </si>
  <si>
    <t>YouTube TV (&lt;=:30s Audience)</t>
  </si>
  <si>
    <t>YouTube TV (&lt;=:30s RON)</t>
  </si>
  <si>
    <t>YouTube TV Sports</t>
  </si>
  <si>
    <t>YouTube TV Sports (:6s ONLY)</t>
  </si>
  <si>
    <t>YouTube TV Sports (&lt;= :15s RON)</t>
  </si>
  <si>
    <t>YouTube TV Sports (&lt;= :15s Audience)</t>
  </si>
  <si>
    <t>YouTube TV Sports (&lt;= :30s RON)</t>
  </si>
  <si>
    <t>YouTube TV Sports (&lt;= :30s Audience)</t>
  </si>
  <si>
    <t>AE Name</t>
  </si>
  <si>
    <t>DSM Name</t>
  </si>
  <si>
    <t xml:space="preserve">Campaign Name:  </t>
  </si>
  <si>
    <t>Bill to:</t>
  </si>
  <si>
    <t xml:space="preserve">Advertiser:  </t>
  </si>
  <si>
    <t xml:space="preserve">Company: </t>
  </si>
  <si>
    <t>Address:</t>
  </si>
  <si>
    <t>Media Partner</t>
  </si>
  <si>
    <t xml:space="preserve">Billing Contact: </t>
  </si>
  <si>
    <t/>
  </si>
  <si>
    <t>City:</t>
  </si>
  <si>
    <t xml:space="preserve">Close date:  </t>
  </si>
  <si>
    <t>Phone:</t>
  </si>
  <si>
    <t>State:</t>
  </si>
  <si>
    <t>Budget:</t>
  </si>
  <si>
    <t xml:space="preserve">Email: </t>
  </si>
  <si>
    <t>Zip:</t>
  </si>
  <si>
    <t>INTERNAL ORDER ID:</t>
  </si>
  <si>
    <t>select tactic from dropdown</t>
  </si>
  <si>
    <t>enter start date</t>
  </si>
  <si>
    <t>enter end date</t>
  </si>
  <si>
    <t>enter total # months</t>
  </si>
  <si>
    <t>enter volume</t>
  </si>
  <si>
    <t>Tactic</t>
  </si>
  <si>
    <t>Start Date</t>
  </si>
  <si>
    <t>End Date</t>
  </si>
  <si>
    <t># Months</t>
  </si>
  <si>
    <t>CPM or CPC</t>
  </si>
  <si>
    <t>Wholesale CPM/CPC</t>
  </si>
  <si>
    <t>Total Volume</t>
  </si>
  <si>
    <t>Monthly Wholesale Budget</t>
  </si>
  <si>
    <t>Total Wholesale Budget</t>
  </si>
  <si>
    <t>Retail CPM/CPC</t>
  </si>
  <si>
    <t>Monthly Retail Budget</t>
  </si>
  <si>
    <t>Total Retail Budget</t>
  </si>
  <si>
    <t>Monthly Volume</t>
  </si>
  <si>
    <t>Totals</t>
  </si>
  <si>
    <t>CPA / CPL Tactic</t>
  </si>
  <si>
    <t>Total Budget</t>
  </si>
  <si>
    <t>Monthly Budget with Margin</t>
  </si>
  <si>
    <t>Total Budget with Margin</t>
  </si>
  <si>
    <t>Total</t>
  </si>
  <si>
    <t>Hard Costs</t>
  </si>
  <si>
    <t>IO GRAND TOTAL (Wholesale)</t>
  </si>
  <si>
    <t>IO GRAND TOTAL (Retail)</t>
  </si>
  <si>
    <t>Ignite Insertion Orders must meet a minimum value of $1,500 retail
PLEASE REFERENCE MASTER SOW FOR CURRENTLY AGREED-UPON PARAMETERS</t>
  </si>
  <si>
    <t xml:space="preserve">Name, signature </t>
  </si>
  <si>
    <t>_________________________________________________________________</t>
  </si>
  <si>
    <t>Date:</t>
  </si>
  <si>
    <t>_______________________________</t>
  </si>
  <si>
    <t>Townsquare authorization:</t>
  </si>
  <si>
    <t>By engaging in negotiations and business dealings with Ignite Media Partnerships (hereafter "we" or "us"), you acknowledge that you may gain access to information that is confidential or proprietary to Ignite Media Partnerships. Such information may include, but is not limited to, financial data; details about our products, services, and offerings; marketing or promotional strategies; and any other information shared with you during the course of our interactions (collectively referred to as "Proprietary Information"). You agree to maintain the strictest confidence regarding all Proprietary Information and to use such information solely for its intended purpose. Additionally, you will implement all necessary measures to prevent any unauthorized access, use, reproduction, or disclosure of Proprietary Information to any unauthorized parties.
Ignite Media Partnerships insertion orders adhere to the Standard Terms and Conditions Version 3.0 as set forth by the 4A's/IAB. You can review these terms at the following link: IAB Standard Terms and Conditions Version 3.0.</t>
  </si>
  <si>
    <t>Tactic for Insertion Order</t>
  </si>
  <si>
    <t>CPA/CPL For Insertion Order</t>
  </si>
  <si>
    <t>Drop Down</t>
  </si>
  <si>
    <t xml:space="preserve">Brand Awareness or Site Traffic </t>
  </si>
  <si>
    <t>Enter Audience &amp; Content</t>
  </si>
  <si>
    <t>US, State, DMA or Zip Codes</t>
  </si>
  <si>
    <t>Display</t>
  </si>
  <si>
    <t>Form Fills, eCommerce, Phone Calls or Site Traffic</t>
  </si>
  <si>
    <t>Enter Audience</t>
  </si>
  <si>
    <t>Brand Awareness or Site Traffic</t>
  </si>
  <si>
    <t>Video</t>
  </si>
  <si>
    <t>Site Traffic or Conversions</t>
  </si>
  <si>
    <t>Banner Ad</t>
  </si>
  <si>
    <t>Foot Traffic</t>
  </si>
  <si>
    <t>Specific Postal Addresses</t>
  </si>
  <si>
    <t>Brand Awareness, Site Traffic or Foot Traffic</t>
  </si>
  <si>
    <t>Specific Addresses</t>
  </si>
  <si>
    <t>Brand Awareness, Site Traffic, eCommerce, or Form Fills</t>
  </si>
  <si>
    <t>Email Display</t>
  </si>
  <si>
    <t>Brand Awareness</t>
  </si>
  <si>
    <t>Image, Carousel or Video</t>
  </si>
  <si>
    <t>Site Traffic</t>
  </si>
  <si>
    <t>Image</t>
  </si>
  <si>
    <t>Interest</t>
  </si>
  <si>
    <t>Geography Only</t>
  </si>
  <si>
    <t>Audio</t>
  </si>
  <si>
    <t xml:space="preserve">Image or Video </t>
  </si>
  <si>
    <t>Awareness</t>
  </si>
  <si>
    <t>Enter Interests</t>
  </si>
  <si>
    <t>US, State or DMA</t>
  </si>
  <si>
    <t>DMA, City, Zip Code</t>
  </si>
  <si>
    <t>All LIVE Sports</t>
  </si>
  <si>
    <t>LIVE MLB</t>
  </si>
  <si>
    <t>LIVE NBA</t>
  </si>
  <si>
    <t>LIVE NHL</t>
  </si>
  <si>
    <t>LIVE NFL</t>
  </si>
  <si>
    <t>LIVE NCAA Football</t>
  </si>
  <si>
    <t>LIVE NCAA Men's Basketball</t>
  </si>
  <si>
    <t>LIVE WNBA</t>
  </si>
  <si>
    <t>Sports Fans</t>
  </si>
  <si>
    <t>League Fans</t>
  </si>
  <si>
    <t>NFL Fans</t>
  </si>
  <si>
    <t>Premium STV</t>
  </si>
  <si>
    <t>N/A</t>
  </si>
  <si>
    <t>Venues</t>
  </si>
  <si>
    <t>Amazon STV Prime Video Ads - ROS (with Audience Targeting)</t>
  </si>
  <si>
    <t>Brand Awaweness</t>
  </si>
  <si>
    <t>Partner Margin</t>
  </si>
  <si>
    <t>TSQ Cost</t>
  </si>
  <si>
    <t>TSQ Margin</t>
  </si>
  <si>
    <t>*</t>
  </si>
  <si>
    <t>Amazon Streaming</t>
  </si>
  <si>
    <t xml:space="preserve">IGNITE RATE CARD                                                                                                                                                      </t>
  </si>
  <si>
    <t>3 MONTH FLIGHT MINIMUM &amp; $1,500/mo ORDER MINIMUM</t>
  </si>
  <si>
    <t>Optional Tracking</t>
  </si>
  <si>
    <t>Notes</t>
  </si>
  <si>
    <t>Video &amp; Display</t>
  </si>
  <si>
    <t>Site Visits, Site Conversions</t>
  </si>
  <si>
    <t>Provide ideal audience and our buyers will use combination of audience, keyword, category and RON targeting to achieve maximum results</t>
  </si>
  <si>
    <t xml:space="preserve">Provide ideal audience and our buyers will use combination of audience, keyword, category and RON targeting to achieve maximum results. Utilize public social posts as the creative asset </t>
  </si>
  <si>
    <t>Standard Geofencing</t>
  </si>
  <si>
    <t>Foot Traffic Conversions</t>
  </si>
  <si>
    <r>
      <t xml:space="preserve">Localized Foot Traffic Attribution measurement.  </t>
    </r>
    <r>
      <rPr>
        <b/>
        <sz val="12"/>
        <color indexed="8"/>
        <rFont val="Calibri"/>
        <family val="2"/>
      </rPr>
      <t>Most Effective Tactic for Foot Traffic Attribution</t>
    </r>
    <r>
      <rPr>
        <sz val="12"/>
        <color indexed="8"/>
        <rFont val="Calibri"/>
        <family val="2"/>
      </rPr>
      <t xml:space="preserve"> </t>
    </r>
    <r>
      <rPr>
        <b/>
        <sz val="12"/>
        <color indexed="10"/>
        <rFont val="Calibri"/>
        <family val="2"/>
      </rPr>
      <t>Separate Budget</t>
    </r>
  </si>
  <si>
    <t>Addressable Solutions</t>
  </si>
  <si>
    <t>Site Conversions, Foot Traffic</t>
  </si>
  <si>
    <r>
      <t xml:space="preserve">Target Households based on numerous residential or commerical attributes, optional to include clients' CRM Addresses. </t>
    </r>
    <r>
      <rPr>
        <b/>
        <sz val="12"/>
        <color indexed="10"/>
        <rFont val="Calibri"/>
        <family val="2"/>
      </rPr>
      <t>Separate Budget</t>
    </r>
  </si>
  <si>
    <r>
      <t xml:space="preserve">Choose from :15 or :30, delivers RON in OTT (STV) content on Connected TV devices only.  </t>
    </r>
    <r>
      <rPr>
        <b/>
        <sz val="12"/>
        <color indexed="10"/>
        <rFont val="Calibri"/>
        <family val="2"/>
      </rPr>
      <t>Separate Budget</t>
    </r>
  </si>
  <si>
    <r>
      <t xml:space="preserve">High level of Consumer Targeting (demo, interest, intent) - Less Scale. Choose from :15 or :30, delivers in OTT (STV) content on Connected TV devices only. </t>
    </r>
    <r>
      <rPr>
        <b/>
        <sz val="12"/>
        <color indexed="10"/>
        <rFont val="Calibri"/>
        <family val="2"/>
      </rPr>
      <t>Separate Budget</t>
    </r>
  </si>
  <si>
    <r>
      <t xml:space="preserve">Target Entertainment, News, Sports, and/or Lifestyle Channels. Choose from :15 or :30, delivers in OTT (STV) content on Connected TV devices only. 
</t>
    </r>
    <r>
      <rPr>
        <b/>
        <sz val="12"/>
        <color indexed="10"/>
        <rFont val="Calibri"/>
        <family val="2"/>
      </rPr>
      <t>Separate Budget</t>
    </r>
  </si>
  <si>
    <t xml:space="preserve">Audio </t>
  </si>
  <si>
    <r>
      <t xml:space="preserve">Reach users in audio environments such as Spotify, digital radio, podcasts and more. Audience targeting may be selected for priority delivery but all campaigns will include RON Audio. :15 or :30s audio ads with optional companion banner. </t>
    </r>
    <r>
      <rPr>
        <b/>
        <sz val="12"/>
        <color indexed="10"/>
        <rFont val="Calibri"/>
        <family val="2"/>
      </rPr>
      <t>Separate Budget</t>
    </r>
  </si>
  <si>
    <t>YOUTUBE GUARANTEED VIDEO VIEWS</t>
  </si>
  <si>
    <t>Video True View</t>
  </si>
  <si>
    <t>Cost</t>
  </si>
  <si>
    <t>Monthly Minimum</t>
  </si>
  <si>
    <t>YouTube.com with Audience Targeting</t>
  </si>
  <si>
    <t>$0.16 CPV</t>
  </si>
  <si>
    <r>
      <t xml:space="preserve">- Advance Targeting includes Context/Keywords OR Categories
- </t>
    </r>
    <r>
      <rPr>
        <b/>
        <sz val="12"/>
        <color indexed="10"/>
        <rFont val="Calibri"/>
        <family val="2"/>
      </rPr>
      <t>Separate Budget</t>
    </r>
  </si>
  <si>
    <t>FACEBOOK / INSTAGRAM</t>
  </si>
  <si>
    <t>Cost Per</t>
  </si>
  <si>
    <t>Link Clicks</t>
  </si>
  <si>
    <r>
      <t xml:space="preserve">- Includes Facebook Interest Targeting Segments ONLY!
- Purchase Intent, Interests and Demo targeting available
- </t>
    </r>
    <r>
      <rPr>
        <b/>
        <sz val="12"/>
        <color indexed="10"/>
        <rFont val="Calibri"/>
        <family val="2"/>
      </rPr>
      <t>Separate Budget</t>
    </r>
    <r>
      <rPr>
        <sz val="12"/>
        <rFont val="Calibri"/>
        <family val="2"/>
      </rPr>
      <t xml:space="preserve">                                                                                  </t>
    </r>
  </si>
  <si>
    <t>ThruPlay</t>
  </si>
  <si>
    <t>LeadGen</t>
  </si>
  <si>
    <t>$2500 monthly minimum</t>
  </si>
  <si>
    <t>SNAPCHAT</t>
  </si>
  <si>
    <r>
      <t xml:space="preserve">- Target unique consumers with ads positioned alongside popular content on Snapchat’s mobile app
- Location, TV/Movie viewer, Lifestyle, Datalogix/Nielsen shopper and Demo targeting available
- </t>
    </r>
    <r>
      <rPr>
        <b/>
        <sz val="12"/>
        <color indexed="10"/>
        <rFont val="Calibri"/>
        <family val="2"/>
      </rPr>
      <t xml:space="preserve">Separate Budget for each line item </t>
    </r>
    <r>
      <rPr>
        <sz val="12"/>
        <rFont val="Calibri"/>
        <family val="2"/>
      </rPr>
      <t xml:space="preserve">                                                                                  </t>
    </r>
  </si>
  <si>
    <t>Swipe Up</t>
  </si>
  <si>
    <t>Website or Message Clicks</t>
  </si>
  <si>
    <r>
      <t xml:space="preserve">- Targeting includes skills listed, degrees obtained, job title listed, company name/industry
- </t>
    </r>
    <r>
      <rPr>
        <b/>
        <sz val="12"/>
        <color indexed="10"/>
        <rFont val="Calibri"/>
        <family val="2"/>
      </rPr>
      <t>Separate Budget</t>
    </r>
  </si>
  <si>
    <t>Package</t>
  </si>
  <si>
    <t>TikTok - Link Clicks</t>
  </si>
  <si>
    <t>DMA and State targeting available – NO ZIP CODES; Target audiences using interests expressed by users on TikTok; Separate budget for each line item</t>
  </si>
  <si>
    <t>TikTok - Awareness</t>
  </si>
  <si>
    <t>Next Door - Site Traffic</t>
  </si>
  <si>
    <t>CPC: $7.50</t>
  </si>
  <si>
    <t xml:space="preserve">DMA, City and zip code targeting available </t>
  </si>
  <si>
    <t>Spark</t>
  </si>
  <si>
    <t>All are conversion campaigns, even if only for Landing Pages</t>
  </si>
  <si>
    <t>Search</t>
  </si>
  <si>
    <t>Search Only, call tracking available</t>
  </si>
  <si>
    <t>Cost Per Month</t>
  </si>
  <si>
    <t>Custom Landing Page</t>
  </si>
  <si>
    <t>Price is a monthly flat fee charge, for as long as the client wants to keep the landing page live</t>
  </si>
  <si>
    <t>LIVE SPORTS 360</t>
  </si>
  <si>
    <t>Description</t>
  </si>
  <si>
    <t>Flight Mins</t>
  </si>
  <si>
    <t>Spend Minimum</t>
  </si>
  <si>
    <t>Live Sports Content</t>
  </si>
  <si>
    <t>Package of all live sports inventory. Includes in-game plus live Pre- and Post- in NCAA Football and NFL</t>
  </si>
  <si>
    <t>4 week minimum run (consecutive weeks)</t>
  </si>
  <si>
    <t>$25,000 per line and must be able to run 10k impressions per day per line</t>
  </si>
  <si>
    <t>Regular Season Team or League Pack</t>
  </si>
  <si>
    <t xml:space="preserve">Description </t>
  </si>
  <si>
    <t>Team/League Pack: MLB</t>
  </si>
  <si>
    <t>Buying games during a specific timeframe for a particular sports team/league's regular season not listed above</t>
  </si>
  <si>
    <t>$25,000 per line
Minimum of $10k impressions per game day or may not run on all games</t>
  </si>
  <si>
    <t>Team/League Pack: NBA</t>
  </si>
  <si>
    <t>Team/League Pack: NHL</t>
  </si>
  <si>
    <t>Team/League Pack: NFL</t>
  </si>
  <si>
    <t>Team/League Pack: NCAA Football</t>
  </si>
  <si>
    <t>Team/League Pack: NCAA Men's Basketball</t>
  </si>
  <si>
    <t>Team/League Pack: WNBA</t>
  </si>
  <si>
    <t>All Star</t>
  </si>
  <si>
    <t>First Down</t>
  </si>
  <si>
    <t>Solution</t>
  </si>
  <si>
    <t>Additional notes</t>
  </si>
  <si>
    <t>Netflix STV :10s &amp; :15s placement</t>
  </si>
  <si>
    <t xml:space="preserve">Ad requires Netflix approval – longest turn around, this can potentially add a week (usually 1-3 days)
No Audience targeting available
Netflix Genre targeting available, no extra cost
Banned Categories: https://help.netflix.com/legal/ads-policy
Restricted Categories (require approval with creative, may want to avoid): https://help.netflix.com/legal/ads-policy
Alcohol
Financial Services
Insurance
High Fat, Sugar, Salt Food and Beverages
Video Games
Film and TV Trailers
Gambling
Healthcare
Dating   </t>
  </si>
  <si>
    <t>3 months</t>
  </si>
  <si>
    <t>Banned Categories: https://help.netflix.com/legal/ads-policy
Illegal products, services and activities 
Guns, firearms, explosives, ammunition, weapons (including knives), fireworks, and other dangerous products 
Smoking-related, tobacco (with the exception of anti-smoking campaigns approved by Netflix)
Cigarettes, cigars, pipes, chewing tobacco, e-cigarettes, vaporizers, vaping products, and related products and services 
Political and issue advocacy
Religion and religious-themed ads
Products and services that are of a sexually explicit nature (e.g., escort services, pornography, sex toys or sites, “900” numbers or telephone services) 
Get rich quick and pyramid schemes/financial scams
Credit repair products and services
Payday lending, bail bonds and similar services 
Cryptocurrencies 
Illicit drugs and related products and services (with the exception of anti-drug campaigns approved by Netflix)
Cannabis, marijuana, CBD and related products and services</t>
  </si>
  <si>
    <t>Netflix STV :30s placement</t>
  </si>
  <si>
    <t>Netflix STV :60s placement</t>
  </si>
  <si>
    <t>YouTube TV &lt;=:30s Audience</t>
  </si>
  <si>
    <t xml:space="preserve">Follows Google Ad Policy, including housing, credit and employment rules (no zip or demo targeting for these categories)
Ad requires Google approval
High Ad quality standards (bitrate, resolution etc)
Booked on guaranteed deals
Booking inventory subject to availability
</t>
  </si>
  <si>
    <t>$2k/month</t>
  </si>
  <si>
    <t>YouTube TV &lt;=:30s RON</t>
  </si>
  <si>
    <t>YouTube TV &lt;=:15s Audience</t>
  </si>
  <si>
    <t>YouTube TV &lt;=:15s RON</t>
  </si>
  <si>
    <t>YouTube TV :6s ONLY</t>
  </si>
  <si>
    <t>Ad requires Disney Approval, Specs and category guidelines:
https://www.disneyadvertising.com/mediakit/hulu/</t>
  </si>
  <si>
    <t xml:space="preserve">A bundled solution that delivers on Max, YouTube TV, Disney +, ESPN and Peacock </t>
  </si>
  <si>
    <t>Following concerns about margin, Powell leadership requested a 5% increase on retail rates, effective 10.16.25</t>
  </si>
  <si>
    <t>NOTES</t>
  </si>
  <si>
    <t xml:space="preserve">October 2025 Beth discovered they had not been receiving mailed invoices. They were invoiced for around $55K at that time which caused concerns that Shaun addressed. </t>
  </si>
  <si>
    <t>Powell Broadcasting</t>
  </si>
  <si>
    <t>2000 Indian Hills Drive</t>
  </si>
  <si>
    <t>Monica Stabile</t>
  </si>
  <si>
    <t>Sioux City</t>
  </si>
  <si>
    <t>712-239-2100</t>
  </si>
  <si>
    <t>IA</t>
  </si>
  <si>
    <t>mstabile@powellbroadcasting.com</t>
  </si>
  <si>
    <t>Streaming TV
(OTT/STV)</t>
  </si>
  <si>
    <r>
      <t xml:space="preserve">Reach users on Spotify and Pandora exclusively.  </t>
    </r>
    <r>
      <rPr>
        <b/>
        <sz val="12"/>
        <color indexed="10"/>
        <rFont val="Calibri"/>
        <family val="2"/>
      </rPr>
      <t>Separate Budget</t>
    </r>
  </si>
  <si>
    <t>$2.63 CPLC</t>
  </si>
  <si>
    <t>$10.50 CPM</t>
  </si>
  <si>
    <t>$0.28 CPV</t>
  </si>
  <si>
    <t>$12.60 CPM</t>
  </si>
  <si>
    <t>$3.15 Swipe</t>
  </si>
  <si>
    <t>$10.50 CPLC</t>
  </si>
  <si>
    <t>CPM: $16.80</t>
  </si>
  <si>
    <t>CPC: $3.15</t>
  </si>
  <si>
    <t>Updated on 10.16.25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</si>
</sst>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 #,##0_);_(* \(#,##0\);_(* &quot;-&quot;??_);_(@_)"/>
    <numFmt numFmtId="166" formatCode="&quot;$&quot;#,##0.00;[Red]&quot;$&quot;#,##0.00"/>
    <numFmt numFmtId="167" formatCode="mm/dd/yy;@"/>
    <numFmt numFmtId="168" formatCode="[$-F400]h:mm:ss\ AM/PM"/>
  </numFmts>
  <fonts count="50" x14ac:knownFonts="1">
    <font>
      <sz val="11"/>
      <color theme="1"/>
      <name val="Calibri"/>
      <family val="2"/>
      <scheme val="minor"/>
    </font>
    <font>
      <sz val="12"/>
      <name val="Calibri"/>
      <family val="2"/>
    </font>
    <font>
      <sz val="12"/>
      <name val="Calibri"/>
      <family val="2"/>
    </font>
    <font>
      <sz val="10"/>
      <name val="Arial"/>
      <family val="2"/>
    </font>
    <font>
      <sz val="16"/>
      <name val="Franklin Gothic Book"/>
      <family val="2"/>
    </font>
    <font>
      <b/>
      <sz val="16"/>
      <name val="Franklin Gothic Book"/>
      <family val="2"/>
    </font>
    <font>
      <sz val="9"/>
      <name val="Arial"/>
      <family val="2"/>
    </font>
    <font>
      <b/>
      <sz val="12"/>
      <color indexed="8"/>
      <name val="Calibri"/>
      <family val="2"/>
    </font>
    <font>
      <sz val="12"/>
      <color indexed="8"/>
      <name val="Calibri"/>
      <family val="2"/>
    </font>
    <font>
      <b/>
      <sz val="12"/>
      <color indexed="10"/>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sz val="12"/>
      <color rgb="FFFF0000"/>
      <name val="Calibri"/>
      <family val="2"/>
      <scheme val="minor"/>
    </font>
    <font>
      <b/>
      <sz val="14"/>
      <name val="Calibri"/>
      <family val="2"/>
      <scheme val="minor"/>
    </font>
    <font>
      <b/>
      <sz val="12"/>
      <name val="Calibri"/>
      <family val="2"/>
      <scheme val="minor"/>
    </font>
    <font>
      <sz val="12"/>
      <name val="Calibri"/>
      <family val="2"/>
      <scheme val="minor"/>
    </font>
    <font>
      <i/>
      <sz val="11"/>
      <color theme="1"/>
      <name val="Calibri"/>
      <family val="2"/>
      <scheme val="minor"/>
    </font>
    <font>
      <b/>
      <sz val="11"/>
      <color theme="1"/>
      <name val="Calibri"/>
      <family val="2"/>
      <scheme val="minor"/>
    </font>
    <font>
      <b/>
      <sz val="14"/>
      <color theme="1"/>
      <name val="Calibri"/>
      <family val="2"/>
      <scheme val="minor"/>
    </font>
    <font>
      <sz val="16"/>
      <name val="Calibri"/>
      <family val="2"/>
      <scheme val="minor"/>
    </font>
    <font>
      <i/>
      <sz val="16"/>
      <color theme="1"/>
      <name val="Calibri"/>
      <family val="2"/>
      <scheme val="minor"/>
    </font>
    <font>
      <sz val="16"/>
      <color theme="1"/>
      <name val="Calibri"/>
      <family val="2"/>
      <scheme val="minor"/>
    </font>
    <font>
      <sz val="16"/>
      <color theme="0"/>
      <name val="Calibri"/>
      <family val="2"/>
      <scheme val="minor"/>
    </font>
    <font>
      <b/>
      <sz val="16"/>
      <color theme="0"/>
      <name val="Franklin Gothic Book"/>
      <family val="2"/>
    </font>
    <font>
      <b/>
      <sz val="16"/>
      <color theme="0"/>
      <name val="Century"/>
      <family val="1"/>
    </font>
    <font>
      <sz val="16"/>
      <color theme="0"/>
      <name val="Century"/>
      <family val="1"/>
    </font>
    <font>
      <i/>
      <sz val="16"/>
      <color rgb="FFFF0000"/>
      <name val="Calibri"/>
      <family val="2"/>
      <scheme val="minor"/>
    </font>
    <font>
      <b/>
      <i/>
      <sz val="16"/>
      <color theme="0"/>
      <name val="Franklin Gothic Book"/>
      <family val="2"/>
    </font>
    <font>
      <i/>
      <sz val="16"/>
      <name val="Calibri"/>
      <family val="2"/>
      <scheme val="minor"/>
    </font>
    <font>
      <b/>
      <sz val="16"/>
      <name val="Calibri"/>
      <family val="2"/>
      <scheme val="minor"/>
    </font>
    <font>
      <b/>
      <sz val="11"/>
      <color rgb="FF000000"/>
      <name val="Calibri"/>
      <family val="2"/>
      <scheme val="minor"/>
    </font>
    <font>
      <b/>
      <sz val="11"/>
      <name val="Calibri"/>
      <family val="2"/>
      <scheme val="minor"/>
    </font>
    <font>
      <b/>
      <sz val="10"/>
      <name val="Calibri"/>
      <family val="2"/>
      <scheme val="minor"/>
    </font>
    <font>
      <sz val="10"/>
      <color rgb="FF000000"/>
      <name val="Calibri"/>
      <family val="2"/>
      <scheme val="minor"/>
    </font>
    <font>
      <b/>
      <sz val="10"/>
      <color rgb="FF0F0601"/>
      <name val="Calibri"/>
      <family val="2"/>
      <scheme val="minor"/>
    </font>
    <font>
      <sz val="10"/>
      <color rgb="FF0F0601"/>
      <name val="Calibri"/>
      <family val="2"/>
      <scheme val="minor"/>
    </font>
    <font>
      <b/>
      <sz val="12"/>
      <color rgb="FFFF0000"/>
      <name val="Calibri"/>
      <family val="2"/>
      <scheme val="minor"/>
    </font>
    <font>
      <b/>
      <sz val="11"/>
      <color theme="1"/>
      <name val="Calibri"/>
      <family val="2"/>
    </font>
    <font>
      <sz val="11"/>
      <color theme="1"/>
      <name val="Calibri"/>
      <family val="2"/>
    </font>
    <font>
      <b/>
      <sz val="26"/>
      <color theme="3"/>
      <name val="Calibri"/>
      <family val="2"/>
      <scheme val="minor"/>
    </font>
    <font>
      <b/>
      <sz val="11"/>
      <color rgb="FF000000"/>
      <name val="Aptos Narrow"/>
      <family val="2"/>
    </font>
    <font>
      <sz val="11"/>
      <color rgb="FF000000"/>
      <name val="Calibri"/>
      <family val="2"/>
      <scheme val="minor"/>
    </font>
    <font>
      <sz val="16"/>
      <color theme="1"/>
      <name val="Franklin Gothic Book"/>
      <family val="2"/>
    </font>
    <font>
      <b/>
      <sz val="18"/>
      <color theme="1"/>
      <name val="Calibri"/>
      <family val="2"/>
      <scheme val="minor"/>
    </font>
    <font>
      <sz val="18"/>
      <color theme="0"/>
      <name val="Calibri"/>
      <family val="2"/>
      <scheme val="minor"/>
    </font>
    <font>
      <b/>
      <sz val="14"/>
      <color rgb="FF00B050"/>
      <name val="Calibri"/>
      <family val="2"/>
      <scheme val="minor"/>
    </font>
    <font>
      <sz val="16"/>
      <color rgb="FF000000"/>
      <name val="Franklin Gothic Book"/>
      <family val="2"/>
    </font>
  </fonts>
  <fills count="2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rgb="FF9BC2E6"/>
        <bgColor rgb="FF000000"/>
      </patternFill>
    </fill>
    <fill>
      <patternFill patternType="solid">
        <fgColor theme="5" tint="0.79998168889431442"/>
        <bgColor rgb="FF000000"/>
      </patternFill>
    </fill>
    <fill>
      <patternFill patternType="solid">
        <fgColor rgb="FFFFFFFF"/>
        <bgColor rgb="FF000000"/>
      </patternFill>
    </fill>
    <fill>
      <patternFill patternType="solid">
        <fgColor rgb="FFFFFF00"/>
        <bgColor indexed="64"/>
      </patternFill>
    </fill>
    <fill>
      <patternFill patternType="solid">
        <fgColor theme="9"/>
        <bgColor indexed="64"/>
      </patternFill>
    </fill>
    <fill>
      <patternFill patternType="solid">
        <fgColor theme="9"/>
        <bgColor rgb="FF000000"/>
      </patternFill>
    </fill>
    <fill>
      <patternFill patternType="solid">
        <fgColor rgb="FFFF0000"/>
        <bgColor indexed="64"/>
      </patternFill>
    </fill>
    <fill>
      <patternFill patternType="solid">
        <fgColor rgb="FFFF0000"/>
        <bgColor rgb="FF000000"/>
      </patternFill>
    </fill>
    <fill>
      <patternFill patternType="solid">
        <fgColor rgb="FF3A3D3F"/>
        <bgColor indexed="64"/>
      </patternFill>
    </fill>
    <fill>
      <patternFill patternType="solid">
        <fgColor rgb="FF9C84B8"/>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BDD7EE"/>
        <bgColor rgb="FF000000"/>
      </patternFill>
    </fill>
    <fill>
      <patternFill patternType="solid">
        <fgColor theme="4" tint="0.59999389629810485"/>
        <bgColor indexed="64"/>
      </patternFill>
    </fill>
    <fill>
      <patternFill patternType="solid">
        <fgColor theme="9" tint="0.39997558519241921"/>
        <bgColor rgb="FF000000"/>
      </patternFill>
    </fill>
    <fill>
      <patternFill patternType="solid">
        <fgColor rgb="FF0070C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0">
    <xf numFmtId="0" fontId="0" fillId="0" borderId="0"/>
    <xf numFmtId="43" fontId="10"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0" fontId="3" fillId="0" borderId="0"/>
    <xf numFmtId="0" fontId="10" fillId="0" borderId="0"/>
    <xf numFmtId="0" fontId="6" fillId="0" borderId="0"/>
    <xf numFmtId="0" fontId="10" fillId="0" borderId="0"/>
  </cellStyleXfs>
  <cellXfs count="320">
    <xf numFmtId="0" fontId="0" fillId="0" borderId="0" xfId="0"/>
    <xf numFmtId="0" fontId="16" fillId="3" borderId="1" xfId="0" applyFont="1" applyFill="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hidden="1"/>
    </xf>
    <xf numFmtId="0" fontId="16" fillId="4"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2" xfId="0" applyFont="1" applyBorder="1" applyAlignment="1">
      <alignment horizontal="center" vertical="center" wrapText="1"/>
    </xf>
    <xf numFmtId="3" fontId="18" fillId="0" borderId="2"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64" fontId="18" fillId="0" borderId="3" xfId="0" applyNumberFormat="1" applyFont="1" applyBorder="1" applyAlignment="1" applyProtection="1">
      <alignment horizontal="center" vertical="center" wrapText="1"/>
      <protection hidden="1"/>
    </xf>
    <xf numFmtId="164" fontId="18" fillId="0" borderId="3" xfId="0" applyNumberFormat="1" applyFont="1" applyBorder="1" applyAlignment="1" applyProtection="1">
      <alignment horizontal="center" vertical="center" wrapText="1"/>
      <protection locked="0"/>
    </xf>
    <xf numFmtId="0" fontId="19" fillId="0" borderId="0" xfId="0" applyFont="1"/>
    <xf numFmtId="0" fontId="18"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20" fillId="0" borderId="0" xfId="0" applyFont="1" applyAlignment="1">
      <alignment horizontal="left" vertical="center" wrapText="1"/>
    </xf>
    <xf numFmtId="0" fontId="18"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8" fillId="0" borderId="0" xfId="0" applyFont="1" applyAlignment="1">
      <alignment horizontal="center" vertical="center" wrapText="1"/>
    </xf>
    <xf numFmtId="3" fontId="18" fillId="0" borderId="0" xfId="0" applyNumberFormat="1" applyFont="1" applyAlignment="1">
      <alignment horizontal="center" vertical="center" wrapText="1"/>
    </xf>
    <xf numFmtId="164" fontId="18" fillId="0" borderId="0" xfId="3" applyNumberFormat="1" applyFont="1" applyFill="1" applyBorder="1" applyAlignment="1" applyProtection="1">
      <alignment horizontal="center" vertical="center" wrapText="1"/>
      <protection hidden="1"/>
    </xf>
    <xf numFmtId="164" fontId="18" fillId="0" borderId="0" xfId="0" applyNumberFormat="1" applyFont="1" applyAlignment="1" applyProtection="1">
      <alignment horizontal="center" vertical="center" wrapText="1"/>
      <protection locked="0"/>
    </xf>
    <xf numFmtId="164" fontId="18" fillId="0" borderId="0" xfId="3" applyNumberFormat="1"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164" fontId="0" fillId="0" borderId="0" xfId="0" applyNumberFormat="1" applyAlignment="1" applyProtection="1">
      <alignment horizontal="center" vertical="center" wrapText="1"/>
      <protection hidden="1"/>
    </xf>
    <xf numFmtId="0" fontId="0" fillId="0" borderId="0" xfId="0" applyAlignment="1" applyProtection="1">
      <alignment horizontal="center" vertical="center" wrapText="1"/>
      <protection locked="0"/>
    </xf>
    <xf numFmtId="164" fontId="0" fillId="0" borderId="0" xfId="0" applyNumberFormat="1" applyAlignment="1">
      <alignment horizontal="center" vertical="center" wrapText="1"/>
    </xf>
    <xf numFmtId="0" fontId="20" fillId="4"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164" fontId="0" fillId="0" borderId="1" xfId="0" applyNumberFormat="1" applyBorder="1" applyAlignment="1">
      <alignment horizontal="center" vertical="center" wrapText="1"/>
    </xf>
    <xf numFmtId="0" fontId="0" fillId="0" borderId="0" xfId="0" applyAlignment="1" applyProtection="1">
      <alignment horizontal="center" vertical="center" wrapText="1"/>
      <protection hidden="1"/>
    </xf>
    <xf numFmtId="0" fontId="0" fillId="0" borderId="0" xfId="0" applyAlignment="1">
      <alignment horizontal="left" vertical="center" wrapText="1"/>
    </xf>
    <xf numFmtId="0" fontId="21" fillId="0" borderId="0" xfId="0" applyFont="1" applyAlignment="1">
      <alignment horizontal="left"/>
    </xf>
    <xf numFmtId="0" fontId="0" fillId="0" borderId="0" xfId="0" applyAlignment="1">
      <alignment horizontal="center"/>
    </xf>
    <xf numFmtId="164" fontId="0" fillId="0" borderId="0" xfId="0" applyNumberFormat="1"/>
    <xf numFmtId="164" fontId="0" fillId="0" borderId="0" xfId="0" applyNumberFormat="1" applyAlignment="1">
      <alignment horizontal="center"/>
    </xf>
    <xf numFmtId="0" fontId="22" fillId="2" borderId="0" xfId="6" applyFont="1" applyFill="1"/>
    <xf numFmtId="14" fontId="23" fillId="2" borderId="0" xfId="6" applyNumberFormat="1" applyFont="1" applyFill="1" applyAlignment="1">
      <alignment horizontal="right"/>
    </xf>
    <xf numFmtId="0" fontId="24" fillId="2" borderId="0" xfId="6" applyFont="1" applyFill="1" applyAlignment="1">
      <alignment horizontal="left"/>
    </xf>
    <xf numFmtId="0" fontId="24" fillId="2" borderId="0" xfId="6" applyFont="1" applyFill="1" applyAlignment="1">
      <alignment horizontal="center"/>
    </xf>
    <xf numFmtId="0" fontId="24" fillId="0" borderId="0" xfId="6" applyFont="1" applyAlignment="1">
      <alignment horizontal="center"/>
    </xf>
    <xf numFmtId="0" fontId="25" fillId="0" borderId="0" xfId="6" applyFont="1" applyAlignment="1">
      <alignment horizontal="center"/>
    </xf>
    <xf numFmtId="2" fontId="25" fillId="2" borderId="0" xfId="5" applyNumberFormat="1" applyFont="1" applyFill="1" applyAlignment="1">
      <alignment horizontal="center"/>
    </xf>
    <xf numFmtId="3" fontId="25" fillId="2" borderId="0" xfId="6" applyNumberFormat="1" applyFont="1" applyFill="1"/>
    <xf numFmtId="0" fontId="26" fillId="6" borderId="4" xfId="6" applyFont="1" applyFill="1" applyBorder="1" applyAlignment="1">
      <alignment horizontal="left" vertical="center"/>
    </xf>
    <xf numFmtId="0" fontId="4" fillId="5" borderId="2" xfId="6" applyFont="1" applyFill="1" applyBorder="1" applyAlignment="1">
      <alignment horizontal="left" vertical="center" wrapText="1"/>
    </xf>
    <xf numFmtId="0" fontId="25" fillId="2" borderId="0" xfId="6" applyFont="1" applyFill="1" applyAlignment="1">
      <alignment horizontal="center"/>
    </xf>
    <xf numFmtId="0" fontId="22" fillId="2" borderId="0" xfId="6" applyFont="1" applyFill="1" applyAlignment="1">
      <alignment horizontal="center"/>
    </xf>
    <xf numFmtId="0" fontId="26" fillId="6" borderId="4" xfId="6" applyFont="1" applyFill="1" applyBorder="1" applyAlignment="1">
      <alignment horizontal="left" vertical="center" wrapText="1"/>
    </xf>
    <xf numFmtId="0" fontId="26" fillId="6" borderId="5" xfId="6" applyFont="1" applyFill="1" applyBorder="1" applyAlignment="1">
      <alignment horizontal="left" vertical="center" wrapText="1"/>
    </xf>
    <xf numFmtId="0" fontId="27" fillId="6" borderId="5" xfId="6" applyFont="1" applyFill="1" applyBorder="1" applyAlignment="1">
      <alignment horizontal="left" vertical="center" wrapText="1"/>
    </xf>
    <xf numFmtId="0" fontId="27" fillId="6" borderId="5" xfId="6" applyFont="1" applyFill="1" applyBorder="1" applyAlignment="1">
      <alignment wrapText="1"/>
    </xf>
    <xf numFmtId="0" fontId="28" fillId="6" borderId="6" xfId="6" applyFont="1" applyFill="1" applyBorder="1"/>
    <xf numFmtId="0" fontId="26" fillId="6" borderId="7" xfId="6" applyFont="1" applyFill="1" applyBorder="1" applyAlignment="1">
      <alignment horizontal="left" vertical="center"/>
    </xf>
    <xf numFmtId="0" fontId="4" fillId="5" borderId="2" xfId="6" applyFont="1" applyFill="1" applyBorder="1" applyAlignment="1">
      <alignment horizontal="left" vertical="center"/>
    </xf>
    <xf numFmtId="165" fontId="4" fillId="2" borderId="6" xfId="2" applyNumberFormat="1" applyFont="1" applyFill="1" applyBorder="1" applyAlignment="1">
      <alignment vertical="center"/>
    </xf>
    <xf numFmtId="0" fontId="4" fillId="2" borderId="8" xfId="6" applyFont="1" applyFill="1" applyBorder="1" applyAlignment="1">
      <alignment vertical="center"/>
    </xf>
    <xf numFmtId="14" fontId="4" fillId="5" borderId="2" xfId="6" applyNumberFormat="1" applyFont="1" applyFill="1" applyBorder="1" applyAlignment="1">
      <alignment horizontal="left" vertical="center"/>
    </xf>
    <xf numFmtId="166" fontId="4" fillId="7" borderId="2" xfId="6" applyNumberFormat="1" applyFont="1" applyFill="1" applyBorder="1" applyAlignment="1">
      <alignment horizontal="left" vertical="center"/>
    </xf>
    <xf numFmtId="166" fontId="5" fillId="2" borderId="9" xfId="6" applyNumberFormat="1" applyFont="1" applyFill="1" applyBorder="1" applyAlignment="1">
      <alignment horizontal="center" vertical="center"/>
    </xf>
    <xf numFmtId="0" fontId="26" fillId="6" borderId="3" xfId="6" applyFont="1" applyFill="1" applyBorder="1" applyAlignment="1">
      <alignment horizontal="left" vertical="center"/>
    </xf>
    <xf numFmtId="1" fontId="4" fillId="5" borderId="2" xfId="6" applyNumberFormat="1" applyFont="1" applyFill="1" applyBorder="1" applyAlignment="1">
      <alignment horizontal="left" vertical="center"/>
    </xf>
    <xf numFmtId="44" fontId="22" fillId="2" borderId="0" xfId="5" applyFont="1" applyFill="1" applyAlignment="1">
      <alignment horizontal="center"/>
    </xf>
    <xf numFmtId="14" fontId="29" fillId="2" borderId="10" xfId="6" applyNumberFormat="1" applyFont="1" applyFill="1" applyBorder="1"/>
    <xf numFmtId="14" fontId="29" fillId="2" borderId="10" xfId="6" applyNumberFormat="1" applyFont="1" applyFill="1" applyBorder="1" applyAlignment="1">
      <alignment horizontal="center"/>
    </xf>
    <xf numFmtId="0" fontId="29" fillId="2" borderId="0" xfId="6" applyFont="1" applyFill="1" applyAlignment="1">
      <alignment horizontal="center"/>
    </xf>
    <xf numFmtId="0" fontId="22" fillId="7" borderId="0" xfId="6" applyFont="1" applyFill="1"/>
    <xf numFmtId="0" fontId="26" fillId="6" borderId="2" xfId="9" applyFont="1" applyFill="1" applyBorder="1" applyAlignment="1">
      <alignment horizontal="center" vertical="center"/>
    </xf>
    <xf numFmtId="0" fontId="26" fillId="6" borderId="2" xfId="9" applyFont="1" applyFill="1" applyBorder="1" applyAlignment="1">
      <alignment horizontal="center" vertical="center" wrapText="1"/>
    </xf>
    <xf numFmtId="44" fontId="26" fillId="6" borderId="2" xfId="5" applyFont="1" applyFill="1" applyBorder="1" applyAlignment="1">
      <alignment horizontal="center" vertical="center" wrapText="1"/>
    </xf>
    <xf numFmtId="0" fontId="26" fillId="6" borderId="11" xfId="9" applyFont="1" applyFill="1" applyBorder="1" applyAlignment="1">
      <alignment horizontal="center" vertical="center" wrapText="1"/>
    </xf>
    <xf numFmtId="167" fontId="4" fillId="5" borderId="12" xfId="6" applyNumberFormat="1" applyFont="1" applyFill="1" applyBorder="1" applyAlignment="1" applyProtection="1">
      <alignment horizontal="center" vertical="center" wrapText="1"/>
      <protection locked="0"/>
    </xf>
    <xf numFmtId="1" fontId="4" fillId="5" borderId="12" xfId="6" applyNumberFormat="1" applyFont="1" applyFill="1" applyBorder="1" applyAlignment="1" applyProtection="1">
      <alignment horizontal="center" vertical="center" wrapText="1"/>
      <protection locked="0"/>
    </xf>
    <xf numFmtId="164" fontId="4" fillId="7" borderId="12" xfId="6" applyNumberFormat="1" applyFont="1" applyFill="1" applyBorder="1" applyAlignment="1">
      <alignment horizontal="center" vertical="center" wrapText="1"/>
    </xf>
    <xf numFmtId="8" fontId="4" fillId="7" borderId="12" xfId="5" applyNumberFormat="1" applyFont="1" applyFill="1" applyBorder="1" applyAlignment="1">
      <alignment horizontal="center" vertical="center"/>
    </xf>
    <xf numFmtId="165" fontId="4" fillId="5" borderId="12" xfId="1" applyNumberFormat="1" applyFont="1" applyFill="1" applyBorder="1" applyAlignment="1" applyProtection="1">
      <alignment horizontal="center" vertical="center"/>
      <protection locked="0"/>
    </xf>
    <xf numFmtId="164" fontId="4" fillId="0" borderId="12" xfId="1" applyNumberFormat="1" applyFont="1" applyFill="1" applyBorder="1" applyAlignment="1">
      <alignment horizontal="center" vertical="center"/>
    </xf>
    <xf numFmtId="164" fontId="4" fillId="0" borderId="13" xfId="5" applyNumberFormat="1" applyFont="1" applyFill="1" applyBorder="1" applyAlignment="1">
      <alignment horizontal="center" vertical="center"/>
    </xf>
    <xf numFmtId="164" fontId="22" fillId="2" borderId="40" xfId="3" applyNumberFormat="1" applyFont="1" applyFill="1" applyBorder="1" applyAlignment="1">
      <alignment horizontal="center" vertical="center"/>
    </xf>
    <xf numFmtId="44" fontId="22" fillId="2" borderId="40" xfId="3" applyFont="1" applyFill="1" applyBorder="1" applyAlignment="1">
      <alignment vertical="center"/>
    </xf>
    <xf numFmtId="164" fontId="22" fillId="2" borderId="40" xfId="3" applyNumberFormat="1" applyFont="1" applyFill="1" applyBorder="1" applyAlignment="1">
      <alignment vertical="center"/>
    </xf>
    <xf numFmtId="165" fontId="22" fillId="2" borderId="40" xfId="1" applyNumberFormat="1" applyFont="1" applyFill="1" applyBorder="1" applyAlignment="1">
      <alignment vertical="center"/>
    </xf>
    <xf numFmtId="0" fontId="26" fillId="6" borderId="11" xfId="6" applyFont="1" applyFill="1" applyBorder="1" applyAlignment="1">
      <alignment horizontal="center" vertical="center" wrapText="1"/>
    </xf>
    <xf numFmtId="0" fontId="26" fillId="6" borderId="14" xfId="6" applyFont="1" applyFill="1" applyBorder="1" applyAlignment="1">
      <alignment wrapText="1"/>
    </xf>
    <xf numFmtId="0" fontId="26" fillId="6" borderId="14" xfId="6" applyFont="1" applyFill="1" applyBorder="1" applyAlignment="1">
      <alignment horizontal="left" wrapText="1"/>
    </xf>
    <xf numFmtId="0" fontId="30" fillId="6" borderId="14" xfId="6" applyFont="1" applyFill="1" applyBorder="1" applyAlignment="1">
      <alignment horizontal="center" vertical="center" wrapText="1"/>
    </xf>
    <xf numFmtId="44" fontId="26" fillId="6" borderId="14" xfId="5" applyFont="1" applyFill="1" applyBorder="1" applyAlignment="1">
      <alignment horizontal="center" vertical="center"/>
    </xf>
    <xf numFmtId="165" fontId="26" fillId="6" borderId="10" xfId="1" applyNumberFormat="1" applyFont="1" applyFill="1" applyBorder="1" applyAlignment="1">
      <alignment horizontal="center" vertical="center"/>
    </xf>
    <xf numFmtId="165" fontId="26" fillId="6" borderId="14" xfId="1" applyNumberFormat="1" applyFont="1" applyFill="1" applyBorder="1" applyAlignment="1">
      <alignment horizontal="center" vertical="center"/>
    </xf>
    <xf numFmtId="44" fontId="26" fillId="6" borderId="14" xfId="6" applyNumberFormat="1" applyFont="1" applyFill="1" applyBorder="1" applyAlignment="1">
      <alignment horizontal="center" vertical="center"/>
    </xf>
    <xf numFmtId="164" fontId="26" fillId="6" borderId="10" xfId="6" applyNumberFormat="1" applyFont="1" applyFill="1" applyBorder="1" applyAlignment="1">
      <alignment horizontal="center" vertical="center"/>
    </xf>
    <xf numFmtId="6" fontId="4" fillId="5" borderId="12" xfId="1" applyNumberFormat="1" applyFont="1" applyFill="1" applyBorder="1" applyAlignment="1" applyProtection="1">
      <alignment horizontal="center" vertical="center"/>
      <protection locked="0"/>
    </xf>
    <xf numFmtId="42" fontId="4" fillId="0" borderId="12" xfId="1" applyNumberFormat="1" applyFont="1" applyFill="1" applyBorder="1" applyAlignment="1">
      <alignment horizontal="center" vertical="center"/>
    </xf>
    <xf numFmtId="42" fontId="4" fillId="5" borderId="12" xfId="1" applyNumberFormat="1" applyFont="1" applyFill="1" applyBorder="1" applyAlignment="1" applyProtection="1">
      <alignment horizontal="center" vertical="center"/>
      <protection locked="0"/>
    </xf>
    <xf numFmtId="44" fontId="26" fillId="6" borderId="15" xfId="6" applyNumberFormat="1" applyFont="1" applyFill="1" applyBorder="1" applyAlignment="1">
      <alignment horizontal="center" vertical="center"/>
    </xf>
    <xf numFmtId="0" fontId="4" fillId="2" borderId="0" xfId="6" applyFont="1" applyFill="1" applyAlignment="1">
      <alignment vertical="center" wrapText="1"/>
    </xf>
    <xf numFmtId="0" fontId="4" fillId="7" borderId="0" xfId="6" applyFont="1" applyFill="1" applyAlignment="1">
      <alignment vertical="center" wrapText="1"/>
    </xf>
    <xf numFmtId="44" fontId="4" fillId="7" borderId="0" xfId="5" applyFont="1" applyFill="1" applyAlignment="1">
      <alignment vertical="center" wrapText="1"/>
    </xf>
    <xf numFmtId="44" fontId="5" fillId="7" borderId="0" xfId="5" applyFont="1" applyFill="1" applyAlignment="1">
      <alignment horizontal="center" wrapText="1"/>
    </xf>
    <xf numFmtId="0" fontId="5" fillId="2" borderId="0" xfId="6" applyFont="1" applyFill="1" applyAlignment="1">
      <alignment horizontal="center"/>
    </xf>
    <xf numFmtId="0" fontId="26" fillId="8" borderId="5" xfId="6" applyFont="1" applyFill="1" applyBorder="1" applyAlignment="1">
      <alignment horizontal="center" vertical="center" wrapText="1"/>
    </xf>
    <xf numFmtId="0" fontId="26" fillId="8" borderId="5" xfId="6" applyFont="1" applyFill="1" applyBorder="1" applyAlignment="1">
      <alignment wrapText="1"/>
    </xf>
    <xf numFmtId="0" fontId="26" fillId="8" borderId="5" xfId="6" applyFont="1" applyFill="1" applyBorder="1" applyAlignment="1">
      <alignment horizontal="left" wrapText="1"/>
    </xf>
    <xf numFmtId="0" fontId="30" fillId="8" borderId="5" xfId="6" applyFont="1" applyFill="1" applyBorder="1" applyAlignment="1">
      <alignment horizontal="center" vertical="center" wrapText="1"/>
    </xf>
    <xf numFmtId="44" fontId="26" fillId="8" borderId="5" xfId="5" applyFont="1" applyFill="1" applyBorder="1" applyAlignment="1">
      <alignment horizontal="center" vertical="center"/>
    </xf>
    <xf numFmtId="165" fontId="26" fillId="8" borderId="0" xfId="1" applyNumberFormat="1" applyFont="1" applyFill="1" applyBorder="1" applyAlignment="1">
      <alignment horizontal="center" vertical="center"/>
    </xf>
    <xf numFmtId="165" fontId="26" fillId="8" borderId="5" xfId="1" applyNumberFormat="1" applyFont="1" applyFill="1" applyBorder="1" applyAlignment="1">
      <alignment horizontal="center" vertical="center"/>
    </xf>
    <xf numFmtId="44" fontId="26" fillId="8" borderId="5" xfId="6" applyNumberFormat="1" applyFont="1" applyFill="1" applyBorder="1" applyAlignment="1">
      <alignment horizontal="center" vertical="center"/>
    </xf>
    <xf numFmtId="0" fontId="26" fillId="8" borderId="14" xfId="6" applyFont="1" applyFill="1" applyBorder="1" applyAlignment="1">
      <alignment horizontal="center" vertical="center" wrapText="1"/>
    </xf>
    <xf numFmtId="0" fontId="26" fillId="8" borderId="14" xfId="6" applyFont="1" applyFill="1" applyBorder="1" applyAlignment="1">
      <alignment wrapText="1"/>
    </xf>
    <xf numFmtId="0" fontId="26" fillId="8" borderId="14" xfId="6" applyFont="1" applyFill="1" applyBorder="1" applyAlignment="1">
      <alignment horizontal="left" wrapText="1"/>
    </xf>
    <xf numFmtId="0" fontId="30" fillId="8" borderId="14" xfId="6" applyFont="1" applyFill="1" applyBorder="1" applyAlignment="1">
      <alignment horizontal="center" vertical="center" wrapText="1"/>
    </xf>
    <xf numFmtId="44" fontId="26" fillId="8" borderId="14" xfId="5" applyFont="1" applyFill="1" applyBorder="1" applyAlignment="1">
      <alignment horizontal="center" vertical="center"/>
    </xf>
    <xf numFmtId="165" fontId="26" fillId="8" borderId="14" xfId="1" applyNumberFormat="1" applyFont="1" applyFill="1" applyBorder="1" applyAlignment="1">
      <alignment horizontal="center" vertical="center"/>
    </xf>
    <xf numFmtId="44" fontId="26" fillId="8" borderId="14" xfId="6" applyNumberFormat="1" applyFont="1" applyFill="1" applyBorder="1" applyAlignment="1">
      <alignment horizontal="right" vertical="center"/>
    </xf>
    <xf numFmtId="0" fontId="5" fillId="7" borderId="0" xfId="6" applyFont="1" applyFill="1" applyAlignment="1">
      <alignment horizontal="right" vertical="center" wrapText="1"/>
    </xf>
    <xf numFmtId="0" fontId="5" fillId="7" borderId="0" xfId="6" applyFont="1" applyFill="1" applyAlignment="1">
      <alignment vertical="center"/>
    </xf>
    <xf numFmtId="0" fontId="5" fillId="7" borderId="0" xfId="6" applyFont="1" applyFill="1" applyAlignment="1">
      <alignment horizontal="left" vertical="center" wrapText="1"/>
    </xf>
    <xf numFmtId="0" fontId="5" fillId="7" borderId="0" xfId="6" applyFont="1" applyFill="1" applyAlignment="1">
      <alignment horizontal="center" wrapText="1"/>
    </xf>
    <xf numFmtId="44" fontId="5" fillId="2" borderId="0" xfId="5" applyFont="1" applyFill="1" applyBorder="1" applyAlignment="1">
      <alignment horizontal="center"/>
    </xf>
    <xf numFmtId="166" fontId="5" fillId="2" borderId="0" xfId="6" applyNumberFormat="1" applyFont="1" applyFill="1" applyAlignment="1">
      <alignment horizontal="center"/>
    </xf>
    <xf numFmtId="0" fontId="5" fillId="2" borderId="0" xfId="6" applyFont="1" applyFill="1"/>
    <xf numFmtId="0" fontId="31" fillId="2" borderId="0" xfId="6" applyFont="1" applyFill="1" applyAlignment="1">
      <alignment vertical="center" wrapText="1"/>
    </xf>
    <xf numFmtId="0" fontId="31" fillId="7" borderId="0" xfId="6" applyFont="1" applyFill="1" applyAlignment="1">
      <alignment vertical="center" wrapText="1"/>
    </xf>
    <xf numFmtId="44" fontId="31" fillId="7" borderId="0" xfId="5" applyFont="1" applyFill="1" applyAlignment="1">
      <alignment vertical="center" wrapText="1"/>
    </xf>
    <xf numFmtId="0" fontId="32" fillId="2" borderId="0" xfId="6" applyFont="1" applyFill="1"/>
    <xf numFmtId="0" fontId="22" fillId="7" borderId="0" xfId="6" applyFont="1" applyFill="1" applyAlignment="1">
      <alignment horizontal="center"/>
    </xf>
    <xf numFmtId="44" fontId="22" fillId="7" borderId="0" xfId="5" applyFont="1" applyFill="1" applyAlignment="1">
      <alignment horizontal="center"/>
    </xf>
    <xf numFmtId="0" fontId="24" fillId="0" borderId="0" xfId="0" applyFont="1"/>
    <xf numFmtId="0" fontId="20" fillId="0" borderId="10" xfId="0" applyFont="1" applyBorder="1" applyAlignment="1">
      <alignment horizontal="center"/>
    </xf>
    <xf numFmtId="0" fontId="33" fillId="9" borderId="2" xfId="0" applyFont="1" applyFill="1" applyBorder="1" applyAlignment="1">
      <alignment horizontal="center" vertical="center" wrapText="1"/>
    </xf>
    <xf numFmtId="0" fontId="34" fillId="9" borderId="2" xfId="0" applyFont="1" applyFill="1" applyBorder="1" applyAlignment="1">
      <alignment horizontal="center" vertical="center" wrapText="1"/>
    </xf>
    <xf numFmtId="10" fontId="34" fillId="9" borderId="2" xfId="0" applyNumberFormat="1" applyFont="1" applyFill="1" applyBorder="1" applyAlignment="1">
      <alignment horizontal="center" vertical="center" wrapText="1"/>
    </xf>
    <xf numFmtId="0" fontId="34" fillId="10" borderId="2" xfId="0" applyFont="1" applyFill="1" applyBorder="1" applyAlignment="1">
      <alignment horizontal="center" vertical="center" wrapText="1"/>
    </xf>
    <xf numFmtId="10" fontId="34" fillId="10" borderId="2" xfId="0" applyNumberFormat="1" applyFont="1" applyFill="1" applyBorder="1" applyAlignment="1">
      <alignment horizontal="center" vertical="center" wrapText="1"/>
    </xf>
    <xf numFmtId="0" fontId="35" fillId="0" borderId="2" xfId="0" applyFont="1" applyBorder="1" applyAlignment="1">
      <alignment horizontal="center" vertical="center"/>
    </xf>
    <xf numFmtId="0" fontId="36" fillId="0" borderId="2" xfId="0" applyFont="1" applyBorder="1" applyAlignment="1">
      <alignment vertical="center" wrapText="1"/>
    </xf>
    <xf numFmtId="0" fontId="36" fillId="0" borderId="2" xfId="0" applyFont="1" applyBorder="1" applyAlignment="1">
      <alignment vertical="center"/>
    </xf>
    <xf numFmtId="8" fontId="36" fillId="0" borderId="2" xfId="0" applyNumberFormat="1" applyFont="1" applyBorder="1" applyAlignment="1">
      <alignment vertical="center"/>
    </xf>
    <xf numFmtId="10" fontId="36" fillId="0" borderId="2" xfId="0" applyNumberFormat="1" applyFont="1" applyBorder="1" applyAlignment="1">
      <alignment vertical="center"/>
    </xf>
    <xf numFmtId="8" fontId="36" fillId="11" borderId="2" xfId="0" applyNumberFormat="1" applyFont="1" applyFill="1" applyBorder="1" applyAlignment="1">
      <alignment vertical="center"/>
    </xf>
    <xf numFmtId="8" fontId="36" fillId="12" borderId="2" xfId="0" applyNumberFormat="1" applyFont="1" applyFill="1" applyBorder="1" applyAlignment="1">
      <alignment vertical="center"/>
    </xf>
    <xf numFmtId="0" fontId="37" fillId="13" borderId="2" xfId="0" applyFont="1" applyFill="1" applyBorder="1" applyAlignment="1">
      <alignment horizontal="center" vertical="center"/>
    </xf>
    <xf numFmtId="0" fontId="38" fillId="13" borderId="2" xfId="0" applyFont="1" applyFill="1" applyBorder="1" applyAlignment="1">
      <alignment vertical="center"/>
    </xf>
    <xf numFmtId="9" fontId="38" fillId="13" borderId="2" xfId="0" applyNumberFormat="1" applyFont="1" applyFill="1" applyBorder="1" applyAlignment="1">
      <alignment horizontal="left" vertical="center"/>
    </xf>
    <xf numFmtId="8" fontId="38" fillId="14" borderId="2" xfId="0" applyNumberFormat="1" applyFont="1" applyFill="1" applyBorder="1" applyAlignment="1">
      <alignment vertical="center"/>
    </xf>
    <xf numFmtId="164" fontId="38" fillId="13" borderId="2" xfId="0" applyNumberFormat="1" applyFont="1" applyFill="1" applyBorder="1" applyAlignment="1">
      <alignment vertical="center"/>
    </xf>
    <xf numFmtId="10" fontId="36" fillId="13" borderId="2" xfId="0" applyNumberFormat="1" applyFont="1" applyFill="1" applyBorder="1" applyAlignment="1">
      <alignment vertical="center"/>
    </xf>
    <xf numFmtId="10" fontId="38" fillId="13" borderId="2" xfId="0" applyNumberFormat="1" applyFont="1" applyFill="1" applyBorder="1" applyAlignment="1">
      <alignment vertical="center"/>
    </xf>
    <xf numFmtId="0" fontId="37" fillId="15" borderId="2" xfId="0" applyFont="1" applyFill="1" applyBorder="1" applyAlignment="1">
      <alignment horizontal="center" vertical="center"/>
    </xf>
    <xf numFmtId="0" fontId="38" fillId="15" borderId="2" xfId="0" applyFont="1" applyFill="1" applyBorder="1" applyAlignment="1">
      <alignment vertical="center"/>
    </xf>
    <xf numFmtId="9" fontId="38" fillId="15" borderId="2" xfId="0" applyNumberFormat="1" applyFont="1" applyFill="1" applyBorder="1" applyAlignment="1">
      <alignment horizontal="left" vertical="center"/>
    </xf>
    <xf numFmtId="8" fontId="38" fillId="16" borderId="2" xfId="0" applyNumberFormat="1" applyFont="1" applyFill="1" applyBorder="1" applyAlignment="1">
      <alignment vertical="center"/>
    </xf>
    <xf numFmtId="9" fontId="38" fillId="15" borderId="2" xfId="0" applyNumberFormat="1" applyFont="1" applyFill="1" applyBorder="1" applyAlignment="1">
      <alignment vertical="center"/>
    </xf>
    <xf numFmtId="10" fontId="38" fillId="15" borderId="2" xfId="0" applyNumberFormat="1" applyFont="1" applyFill="1" applyBorder="1" applyAlignment="1">
      <alignment vertical="center"/>
    </xf>
    <xf numFmtId="10" fontId="0" fillId="0" borderId="0" xfId="0" applyNumberFormat="1"/>
    <xf numFmtId="3" fontId="0" fillId="0" borderId="0" xfId="0" applyNumberFormat="1"/>
    <xf numFmtId="0" fontId="11" fillId="17" borderId="0" xfId="7" applyFont="1" applyFill="1"/>
    <xf numFmtId="0" fontId="15" fillId="0" borderId="0" xfId="7" applyFont="1"/>
    <xf numFmtId="0" fontId="11" fillId="0" borderId="7" xfId="7" applyFont="1" applyBorder="1"/>
    <xf numFmtId="0" fontId="11" fillId="0" borderId="0" xfId="7" applyFont="1"/>
    <xf numFmtId="0" fontId="11" fillId="0" borderId="8" xfId="7" applyFont="1" applyBorder="1"/>
    <xf numFmtId="0" fontId="15" fillId="0" borderId="0" xfId="7" applyFont="1" applyAlignment="1">
      <alignment horizontal="center" vertical="center" wrapText="1"/>
    </xf>
    <xf numFmtId="0" fontId="14" fillId="18" borderId="16" xfId="7" applyFont="1" applyFill="1" applyBorder="1" applyAlignment="1">
      <alignment horizontal="center" vertical="center"/>
    </xf>
    <xf numFmtId="0" fontId="17" fillId="18" borderId="17" xfId="7" applyFont="1" applyFill="1" applyBorder="1" applyAlignment="1">
      <alignment vertical="center"/>
    </xf>
    <xf numFmtId="0" fontId="14" fillId="18" borderId="18" xfId="7" applyFont="1" applyFill="1" applyBorder="1" applyAlignment="1">
      <alignment horizontal="center" vertical="center"/>
    </xf>
    <xf numFmtId="0" fontId="11" fillId="0" borderId="2" xfId="7" applyFont="1" applyBorder="1" applyAlignment="1">
      <alignment horizontal="center" vertical="center"/>
    </xf>
    <xf numFmtId="44" fontId="11" fillId="0" borderId="2" xfId="3" applyFont="1" applyBorder="1" applyAlignment="1">
      <alignment vertical="center"/>
    </xf>
    <xf numFmtId="0" fontId="11" fillId="0" borderId="2" xfId="7" applyFont="1" applyBorder="1" applyAlignment="1">
      <alignment vertical="center"/>
    </xf>
    <xf numFmtId="0" fontId="11" fillId="19" borderId="19" xfId="7" applyFont="1" applyFill="1" applyBorder="1" applyAlignment="1">
      <alignment horizontal="left" vertical="center" indent="3"/>
    </xf>
    <xf numFmtId="0" fontId="11" fillId="0" borderId="20" xfId="7" applyFont="1" applyBorder="1" applyAlignment="1">
      <alignment horizontal="center" vertical="center"/>
    </xf>
    <xf numFmtId="44" fontId="11" fillId="0" borderId="20" xfId="3" applyFont="1" applyBorder="1" applyAlignment="1">
      <alignment vertical="center"/>
    </xf>
    <xf numFmtId="0" fontId="11" fillId="19" borderId="19" xfId="7" applyFont="1" applyFill="1" applyBorder="1" applyAlignment="1">
      <alignment horizontal="left" vertical="center" wrapText="1" indent="3"/>
    </xf>
    <xf numFmtId="0" fontId="11" fillId="0" borderId="20" xfId="7" applyFont="1" applyBorder="1" applyAlignment="1">
      <alignment vertical="center"/>
    </xf>
    <xf numFmtId="0" fontId="11" fillId="19" borderId="21" xfId="7" applyFont="1" applyFill="1" applyBorder="1" applyAlignment="1">
      <alignment horizontal="left" vertical="center" wrapText="1" indent="3"/>
    </xf>
    <xf numFmtId="0" fontId="11" fillId="0" borderId="12" xfId="7" applyFont="1" applyBorder="1" applyAlignment="1">
      <alignment horizontal="center" vertical="center"/>
    </xf>
    <xf numFmtId="44" fontId="11" fillId="0" borderId="12" xfId="4" applyFont="1" applyBorder="1" applyAlignment="1">
      <alignment vertical="center"/>
    </xf>
    <xf numFmtId="0" fontId="11" fillId="0" borderId="12" xfId="7" applyFont="1" applyBorder="1" applyAlignment="1">
      <alignment vertical="center"/>
    </xf>
    <xf numFmtId="0" fontId="11" fillId="19" borderId="22" xfId="7" applyFont="1" applyFill="1" applyBorder="1" applyAlignment="1">
      <alignment horizontal="left" vertical="center" indent="3"/>
    </xf>
    <xf numFmtId="0" fontId="11" fillId="0" borderId="0" xfId="7" applyFont="1" applyAlignment="1">
      <alignment horizontal="center" vertical="center"/>
    </xf>
    <xf numFmtId="44" fontId="11" fillId="0" borderId="0" xfId="4" applyFont="1" applyBorder="1" applyAlignment="1">
      <alignment vertical="center"/>
    </xf>
    <xf numFmtId="0" fontId="11" fillId="0" borderId="0" xfId="7" applyFont="1" applyAlignment="1">
      <alignment vertical="center"/>
    </xf>
    <xf numFmtId="0" fontId="11" fillId="19" borderId="0" xfId="7" applyFont="1" applyFill="1" applyAlignment="1">
      <alignment horizontal="left" vertical="center" indent="3"/>
    </xf>
    <xf numFmtId="0" fontId="17" fillId="0" borderId="0" xfId="8" applyFont="1" applyAlignment="1" applyProtection="1">
      <alignment horizontal="center" vertical="center" wrapText="1"/>
      <protection locked="0"/>
    </xf>
    <xf numFmtId="0" fontId="11" fillId="0" borderId="0" xfId="7" applyFont="1" applyAlignment="1">
      <alignment horizontal="left" vertical="center" indent="3"/>
    </xf>
    <xf numFmtId="0" fontId="11" fillId="0" borderId="23" xfId="7" applyFont="1" applyBorder="1" applyAlignment="1">
      <alignment vertical="center"/>
    </xf>
    <xf numFmtId="44" fontId="11" fillId="0" borderId="23" xfId="4" applyFont="1" applyBorder="1" applyAlignment="1">
      <alignment vertical="center"/>
    </xf>
    <xf numFmtId="0" fontId="11" fillId="19" borderId="24" xfId="7" applyFont="1" applyFill="1" applyBorder="1" applyAlignment="1">
      <alignment horizontal="left" vertical="center" indent="3"/>
    </xf>
    <xf numFmtId="44" fontId="11" fillId="0" borderId="2" xfId="4" applyFont="1" applyBorder="1" applyAlignment="1">
      <alignment vertical="center"/>
    </xf>
    <xf numFmtId="0" fontId="11" fillId="19" borderId="25" xfId="7" applyFont="1" applyFill="1" applyBorder="1" applyAlignment="1">
      <alignment horizontal="left" vertical="center" indent="3"/>
    </xf>
    <xf numFmtId="0" fontId="11" fillId="0" borderId="26" xfId="7" applyFont="1" applyBorder="1" applyAlignment="1">
      <alignment vertical="center"/>
    </xf>
    <xf numFmtId="44" fontId="11" fillId="0" borderId="26" xfId="4" applyFont="1" applyBorder="1" applyAlignment="1">
      <alignment vertical="center"/>
    </xf>
    <xf numFmtId="0" fontId="11" fillId="19" borderId="27" xfId="7" applyFont="1" applyFill="1" applyBorder="1" applyAlignment="1">
      <alignment horizontal="left" vertical="center" indent="3"/>
    </xf>
    <xf numFmtId="0" fontId="18" fillId="0" borderId="0" xfId="7" applyFont="1" applyAlignment="1">
      <alignment horizontal="center" vertical="center"/>
    </xf>
    <xf numFmtId="0" fontId="11" fillId="0" borderId="0" xfId="7" applyFont="1" applyAlignment="1">
      <alignment horizontal="left" vertical="center" indent="6"/>
    </xf>
    <xf numFmtId="0" fontId="11" fillId="0" borderId="0" xfId="7" applyFont="1" applyAlignment="1">
      <alignment horizontal="left" vertical="center" indent="5"/>
    </xf>
    <xf numFmtId="44" fontId="11" fillId="0" borderId="23" xfId="4" applyFont="1" applyFill="1" applyBorder="1" applyAlignment="1">
      <alignment vertical="center"/>
    </xf>
    <xf numFmtId="0" fontId="11" fillId="20" borderId="24" xfId="7" applyFont="1" applyFill="1" applyBorder="1" applyAlignment="1">
      <alignment horizontal="left" vertical="center" wrapText="1" indent="3"/>
    </xf>
    <xf numFmtId="44" fontId="11" fillId="0" borderId="2" xfId="4" applyFont="1" applyFill="1" applyBorder="1" applyAlignment="1">
      <alignment vertical="center"/>
    </xf>
    <xf numFmtId="0" fontId="11" fillId="19" borderId="25" xfId="7" applyFont="1" applyFill="1" applyBorder="1" applyAlignment="1">
      <alignment horizontal="left" vertical="center" wrapText="1" indent="3"/>
    </xf>
    <xf numFmtId="0" fontId="18" fillId="0" borderId="10" xfId="7" applyFont="1" applyBorder="1" applyAlignment="1">
      <alignment horizontal="center" vertical="center"/>
    </xf>
    <xf numFmtId="0" fontId="11" fillId="0" borderId="10" xfId="7" applyFont="1" applyBorder="1" applyAlignment="1">
      <alignment horizontal="center" vertical="center"/>
    </xf>
    <xf numFmtId="0" fontId="13" fillId="17" borderId="4" xfId="8" applyFont="1" applyFill="1" applyBorder="1" applyAlignment="1" applyProtection="1">
      <alignment horizontal="center" vertical="center" wrapText="1"/>
      <protection locked="0"/>
    </xf>
    <xf numFmtId="0" fontId="13" fillId="17" borderId="5" xfId="8" applyFont="1" applyFill="1" applyBorder="1" applyAlignment="1" applyProtection="1">
      <alignment horizontal="center" vertical="center" wrapText="1"/>
      <protection locked="0"/>
    </xf>
    <xf numFmtId="0" fontId="39" fillId="0" borderId="0" xfId="7" applyFont="1"/>
    <xf numFmtId="0" fontId="14" fillId="0" borderId="0" xfId="7" applyFont="1"/>
    <xf numFmtId="0" fontId="12" fillId="0" borderId="0" xfId="8" applyFont="1" applyAlignment="1" applyProtection="1">
      <alignment horizontal="center" vertical="center" wrapText="1"/>
      <protection locked="0"/>
    </xf>
    <xf numFmtId="0" fontId="17" fillId="18" borderId="7" xfId="7" applyFont="1" applyFill="1" applyBorder="1" applyAlignment="1">
      <alignment horizontal="center" vertical="center"/>
    </xf>
    <xf numFmtId="0" fontId="17" fillId="18" borderId="0" xfId="7" applyFont="1" applyFill="1" applyAlignment="1">
      <alignment horizontal="center" vertical="center" wrapText="1"/>
    </xf>
    <xf numFmtId="0" fontId="17" fillId="18" borderId="8" xfId="7" applyFont="1" applyFill="1" applyBorder="1" applyAlignment="1">
      <alignment horizontal="center" vertical="center"/>
    </xf>
    <xf numFmtId="0" fontId="17" fillId="0" borderId="2" xfId="7" applyFont="1" applyBorder="1" applyAlignment="1">
      <alignment horizontal="center" vertical="center" wrapText="1"/>
    </xf>
    <xf numFmtId="8" fontId="18" fillId="0" borderId="2" xfId="7" applyNumberFormat="1" applyFont="1" applyBorder="1" applyAlignment="1">
      <alignment horizontal="center" vertical="center"/>
    </xf>
    <xf numFmtId="6" fontId="11" fillId="0" borderId="3" xfId="7" quotePrefix="1" applyNumberFormat="1" applyFont="1" applyBorder="1" applyAlignment="1">
      <alignment horizontal="left" wrapText="1"/>
    </xf>
    <xf numFmtId="0" fontId="15" fillId="0" borderId="0" xfId="7" applyFont="1" applyAlignment="1">
      <alignment vertical="center"/>
    </xf>
    <xf numFmtId="8" fontId="15" fillId="0" borderId="0" xfId="7" applyNumberFormat="1" applyFont="1" applyAlignment="1">
      <alignment vertical="center"/>
    </xf>
    <xf numFmtId="0" fontId="17" fillId="0" borderId="14" xfId="7" applyFont="1" applyBorder="1" applyAlignment="1">
      <alignment horizontal="center" vertical="center" wrapText="1"/>
    </xf>
    <xf numFmtId="8" fontId="18" fillId="0" borderId="0" xfId="7" applyNumberFormat="1" applyFont="1" applyAlignment="1">
      <alignment horizontal="center" vertical="center"/>
    </xf>
    <xf numFmtId="8" fontId="11" fillId="0" borderId="0" xfId="7" applyNumberFormat="1" applyFont="1" applyAlignment="1">
      <alignment horizontal="center" vertical="center"/>
    </xf>
    <xf numFmtId="6" fontId="11" fillId="0" borderId="10" xfId="7" quotePrefix="1" applyNumberFormat="1" applyFont="1" applyBorder="1" applyAlignment="1">
      <alignment horizontal="left" wrapText="1"/>
    </xf>
    <xf numFmtId="0" fontId="14" fillId="0" borderId="2" xfId="7" applyFont="1" applyBorder="1" applyAlignment="1">
      <alignment horizontal="center" vertical="center"/>
    </xf>
    <xf numFmtId="8" fontId="15" fillId="0" borderId="0" xfId="7" applyNumberFormat="1" applyFont="1"/>
    <xf numFmtId="0" fontId="14" fillId="0" borderId="0" xfId="7" applyFont="1" applyAlignment="1">
      <alignment horizontal="center" vertical="center"/>
    </xf>
    <xf numFmtId="6" fontId="18" fillId="0" borderId="0" xfId="7" quotePrefix="1" applyNumberFormat="1" applyFont="1" applyAlignment="1">
      <alignment horizontal="left" vertical="center" wrapText="1"/>
    </xf>
    <xf numFmtId="0" fontId="40" fillId="0" borderId="41" xfId="0" applyFont="1" applyBorder="1" applyAlignment="1">
      <alignment horizontal="center" readingOrder="1"/>
    </xf>
    <xf numFmtId="8" fontId="18" fillId="0" borderId="11" xfId="7" applyNumberFormat="1" applyFont="1" applyBorder="1" applyAlignment="1">
      <alignment horizontal="center" vertical="center"/>
    </xf>
    <xf numFmtId="0" fontId="41" fillId="0" borderId="41" xfId="0" applyFont="1" applyBorder="1"/>
    <xf numFmtId="0" fontId="41" fillId="0" borderId="42" xfId="0" applyFont="1" applyBorder="1" applyAlignment="1">
      <alignment wrapText="1"/>
    </xf>
    <xf numFmtId="0" fontId="41" fillId="0" borderId="43" xfId="0" applyFont="1" applyBorder="1" applyAlignment="1">
      <alignment wrapText="1"/>
    </xf>
    <xf numFmtId="0" fontId="40" fillId="0" borderId="0" xfId="0" applyFont="1" applyAlignment="1">
      <alignment horizontal="center" readingOrder="1"/>
    </xf>
    <xf numFmtId="0" fontId="41" fillId="0" borderId="0" xfId="0" applyFont="1" applyAlignment="1">
      <alignment wrapText="1"/>
    </xf>
    <xf numFmtId="0" fontId="41" fillId="0" borderId="41" xfId="0" applyFont="1" applyBorder="1" applyAlignment="1">
      <alignment wrapText="1"/>
    </xf>
    <xf numFmtId="0" fontId="0" fillId="0" borderId="0" xfId="0" applyAlignment="1">
      <alignment horizontal="left"/>
    </xf>
    <xf numFmtId="0" fontId="42" fillId="0" borderId="0" xfId="0" applyFont="1" applyAlignment="1">
      <alignment horizontal="center" vertical="center"/>
    </xf>
    <xf numFmtId="0" fontId="43" fillId="21" borderId="0" xfId="0" applyFont="1" applyFill="1"/>
    <xf numFmtId="0" fontId="44" fillId="0" borderId="0" xfId="0" applyFont="1"/>
    <xf numFmtId="0" fontId="44" fillId="0" borderId="0" xfId="0" applyFont="1" applyAlignment="1">
      <alignment wrapText="1"/>
    </xf>
    <xf numFmtId="0" fontId="0" fillId="0" borderId="0" xfId="0" applyAlignment="1">
      <alignment wrapText="1"/>
    </xf>
    <xf numFmtId="0" fontId="20" fillId="22" borderId="0" xfId="0" applyFont="1" applyFill="1"/>
    <xf numFmtId="0" fontId="20" fillId="22" borderId="0" xfId="0" applyFont="1" applyFill="1" applyAlignment="1">
      <alignment wrapText="1"/>
    </xf>
    <xf numFmtId="6" fontId="0" fillId="0" borderId="0" xfId="0" applyNumberFormat="1" applyAlignment="1">
      <alignment horizontal="left"/>
    </xf>
    <xf numFmtId="0" fontId="0" fillId="0" borderId="0" xfId="0" applyAlignment="1">
      <alignment horizontal="center" vertical="center"/>
    </xf>
    <xf numFmtId="0" fontId="43" fillId="23" borderId="0" xfId="0" applyFont="1" applyFill="1"/>
    <xf numFmtId="0" fontId="43" fillId="23" borderId="0" xfId="0" applyFont="1" applyFill="1" applyAlignment="1">
      <alignment horizontal="left"/>
    </xf>
    <xf numFmtId="0" fontId="36" fillId="0" borderId="0" xfId="0" applyFont="1" applyAlignment="1">
      <alignment vertical="center"/>
    </xf>
    <xf numFmtId="164" fontId="36" fillId="0" borderId="0" xfId="0" applyNumberFormat="1" applyFont="1" applyAlignment="1">
      <alignment horizontal="left" vertical="center"/>
    </xf>
    <xf numFmtId="164" fontId="0" fillId="0" borderId="0" xfId="0" applyNumberFormat="1" applyAlignment="1">
      <alignment horizontal="left"/>
    </xf>
    <xf numFmtId="0" fontId="0" fillId="0" borderId="0" xfId="0" applyAlignment="1">
      <alignment vertical="center"/>
    </xf>
    <xf numFmtId="0" fontId="0" fillId="0" borderId="0" xfId="0" pivotButton="1" applyAlignment="1">
      <alignment horizontal="center"/>
    </xf>
    <xf numFmtId="0" fontId="20" fillId="0" borderId="0" xfId="0" applyFont="1" applyAlignment="1">
      <alignment horizontal="center"/>
    </xf>
    <xf numFmtId="164" fontId="40" fillId="0" borderId="0" xfId="0" applyNumberFormat="1" applyFont="1" applyAlignment="1">
      <alignment horizontal="center"/>
    </xf>
    <xf numFmtId="0" fontId="20" fillId="24" borderId="0" xfId="0" applyFont="1" applyFill="1" applyAlignment="1">
      <alignment wrapText="1"/>
    </xf>
    <xf numFmtId="0" fontId="49" fillId="11" borderId="4" xfId="6" applyFont="1" applyFill="1" applyBorder="1" applyAlignment="1">
      <alignment horizontal="left" vertical="center"/>
    </xf>
    <xf numFmtId="0" fontId="49" fillId="11" borderId="5" xfId="6" applyFont="1" applyFill="1" applyBorder="1" applyAlignment="1">
      <alignment horizontal="left" vertical="center"/>
    </xf>
    <xf numFmtId="165" fontId="4" fillId="11" borderId="5" xfId="2" applyNumberFormat="1" applyFont="1" applyFill="1" applyBorder="1" applyAlignment="1">
      <alignment vertical="center"/>
    </xf>
    <xf numFmtId="0" fontId="49" fillId="11" borderId="7" xfId="6" applyFont="1" applyFill="1" applyBorder="1" applyAlignment="1">
      <alignment horizontal="left" vertical="center"/>
    </xf>
    <xf numFmtId="0" fontId="49" fillId="11" borderId="0" xfId="6" applyFont="1" applyFill="1" applyAlignment="1">
      <alignment horizontal="left" vertical="center"/>
    </xf>
    <xf numFmtId="165" fontId="4" fillId="11" borderId="0" xfId="2" applyNumberFormat="1" applyFont="1" applyFill="1" applyBorder="1" applyAlignment="1">
      <alignment horizontal="left" vertical="center"/>
    </xf>
    <xf numFmtId="0" fontId="49" fillId="11" borderId="39" xfId="6" applyFont="1" applyFill="1" applyBorder="1" applyAlignment="1">
      <alignment horizontal="left" vertical="center"/>
    </xf>
    <xf numFmtId="0" fontId="49" fillId="11" borderId="10" xfId="6" applyFont="1" applyFill="1" applyBorder="1" applyAlignment="1">
      <alignment horizontal="left" vertical="center"/>
    </xf>
    <xf numFmtId="0" fontId="4" fillId="11" borderId="10" xfId="2" applyNumberFormat="1" applyFont="1" applyFill="1" applyBorder="1" applyAlignment="1">
      <alignment horizontal="left" vertical="center"/>
    </xf>
    <xf numFmtId="165" fontId="4" fillId="11" borderId="10" xfId="2" applyNumberFormat="1" applyFont="1" applyFill="1" applyBorder="1" applyAlignment="1">
      <alignment horizontal="left" vertical="center"/>
    </xf>
    <xf numFmtId="0" fontId="4" fillId="2" borderId="0" xfId="6" applyFont="1" applyFill="1" applyAlignment="1">
      <alignment horizontal="center" vertical="center" wrapText="1"/>
    </xf>
    <xf numFmtId="14" fontId="4" fillId="5" borderId="13" xfId="6" applyNumberFormat="1" applyFont="1" applyFill="1" applyBorder="1" applyAlignment="1" applyProtection="1">
      <alignment horizontal="center" vertical="center" wrapText="1"/>
      <protection locked="0"/>
    </xf>
    <xf numFmtId="14" fontId="4" fillId="5" borderId="28" xfId="6" applyNumberFormat="1" applyFont="1" applyFill="1" applyBorder="1" applyAlignment="1" applyProtection="1">
      <alignment horizontal="center" vertical="center" wrapText="1"/>
      <protection locked="0"/>
    </xf>
    <xf numFmtId="1" fontId="4" fillId="5" borderId="13" xfId="6" applyNumberFormat="1" applyFont="1" applyFill="1" applyBorder="1" applyAlignment="1" applyProtection="1">
      <alignment horizontal="center" vertical="center" wrapText="1"/>
      <protection locked="0"/>
    </xf>
    <xf numFmtId="1" fontId="4" fillId="5" borderId="29" xfId="6" applyNumberFormat="1" applyFont="1" applyFill="1" applyBorder="1" applyAlignment="1" applyProtection="1">
      <alignment horizontal="center" vertical="center" wrapText="1"/>
      <protection locked="0"/>
    </xf>
    <xf numFmtId="1" fontId="4" fillId="5" borderId="28" xfId="6" applyNumberFormat="1" applyFont="1" applyFill="1" applyBorder="1" applyAlignment="1" applyProtection="1">
      <alignment horizontal="center" vertical="center" wrapText="1"/>
      <protection locked="0"/>
    </xf>
    <xf numFmtId="0" fontId="45" fillId="2" borderId="5" xfId="6" applyFont="1" applyFill="1" applyBorder="1" applyAlignment="1">
      <alignment horizontal="center" wrapText="1"/>
    </xf>
    <xf numFmtId="168" fontId="5" fillId="7" borderId="0" xfId="6" applyNumberFormat="1" applyFont="1" applyFill="1" applyAlignment="1">
      <alignment vertical="center"/>
    </xf>
    <xf numFmtId="168" fontId="24" fillId="0" borderId="0" xfId="0" applyNumberFormat="1" applyFont="1"/>
    <xf numFmtId="0" fontId="26" fillId="6" borderId="11" xfId="9" applyFont="1" applyFill="1" applyBorder="1" applyAlignment="1">
      <alignment horizontal="center" vertical="center"/>
    </xf>
    <xf numFmtId="0" fontId="26" fillId="6" borderId="15" xfId="9" applyFont="1" applyFill="1" applyBorder="1" applyAlignment="1">
      <alignment horizontal="center" vertical="center"/>
    </xf>
    <xf numFmtId="0" fontId="26" fillId="6" borderId="14" xfId="9" applyFont="1" applyFill="1" applyBorder="1" applyAlignment="1">
      <alignment horizontal="center" vertical="center"/>
    </xf>
    <xf numFmtId="0" fontId="4" fillId="5" borderId="13" xfId="6" applyFont="1" applyFill="1" applyBorder="1" applyAlignment="1" applyProtection="1">
      <alignment horizontal="center" vertical="center" wrapText="1"/>
      <protection locked="0"/>
    </xf>
    <xf numFmtId="0" fontId="4" fillId="5" borderId="28" xfId="6" applyFont="1" applyFill="1" applyBorder="1" applyAlignment="1" applyProtection="1">
      <alignment horizontal="center" vertical="center" wrapText="1"/>
      <protection locked="0"/>
    </xf>
    <xf numFmtId="14" fontId="29" fillId="2" borderId="10" xfId="6" applyNumberFormat="1" applyFont="1" applyFill="1" applyBorder="1" applyAlignment="1">
      <alignment horizontal="center"/>
    </xf>
    <xf numFmtId="44" fontId="29" fillId="7" borderId="10" xfId="5" applyFont="1" applyFill="1" applyBorder="1" applyAlignment="1">
      <alignment horizontal="center"/>
    </xf>
    <xf numFmtId="0" fontId="46" fillId="7" borderId="5" xfId="0" applyFont="1" applyFill="1" applyBorder="1" applyAlignment="1">
      <alignment horizontal="center"/>
    </xf>
    <xf numFmtId="0" fontId="46" fillId="7" borderId="0" xfId="0" applyFont="1" applyFill="1" applyAlignment="1">
      <alignment horizontal="center"/>
    </xf>
    <xf numFmtId="8" fontId="18" fillId="0" borderId="44" xfId="7" applyNumberFormat="1" applyFont="1" applyBorder="1" applyAlignment="1">
      <alignment horizontal="center" vertical="center"/>
    </xf>
    <xf numFmtId="8" fontId="18" fillId="0" borderId="45" xfId="7" applyNumberFormat="1" applyFont="1" applyBorder="1" applyAlignment="1">
      <alignment horizontal="center" vertical="center"/>
    </xf>
    <xf numFmtId="0" fontId="17" fillId="18" borderId="0" xfId="7" applyFont="1" applyFill="1" applyAlignment="1">
      <alignment horizontal="center" vertical="center"/>
    </xf>
    <xf numFmtId="8" fontId="18" fillId="0" borderId="46" xfId="7" applyNumberFormat="1" applyFont="1" applyBorder="1" applyAlignment="1">
      <alignment horizontal="center" vertical="center"/>
    </xf>
    <xf numFmtId="0" fontId="17" fillId="18" borderId="10" xfId="7" applyFont="1" applyFill="1" applyBorder="1" applyAlignment="1">
      <alignment horizontal="center" vertical="center"/>
    </xf>
    <xf numFmtId="8" fontId="18" fillId="0" borderId="11" xfId="7" applyNumberFormat="1" applyFont="1" applyBorder="1" applyAlignment="1">
      <alignment horizontal="center" vertical="center"/>
    </xf>
    <xf numFmtId="8" fontId="18" fillId="0" borderId="15" xfId="7" applyNumberFormat="1" applyFont="1" applyBorder="1" applyAlignment="1">
      <alignment horizontal="center" vertical="center"/>
    </xf>
    <xf numFmtId="6" fontId="18" fillId="0" borderId="20" xfId="7" quotePrefix="1" applyNumberFormat="1" applyFont="1" applyBorder="1" applyAlignment="1">
      <alignment horizontal="left" vertical="center" wrapText="1"/>
    </xf>
    <xf numFmtId="6" fontId="18" fillId="0" borderId="3" xfId="7" quotePrefix="1" applyNumberFormat="1" applyFont="1" applyBorder="1" applyAlignment="1">
      <alignment horizontal="left" vertical="center" wrapText="1"/>
    </xf>
    <xf numFmtId="8" fontId="11" fillId="0" borderId="11" xfId="7" applyNumberFormat="1" applyFont="1" applyBorder="1" applyAlignment="1">
      <alignment horizontal="center" vertical="center"/>
    </xf>
    <xf numFmtId="8" fontId="11" fillId="0" borderId="15" xfId="7" applyNumberFormat="1" applyFont="1" applyBorder="1" applyAlignment="1">
      <alignment horizontal="center" vertical="center"/>
    </xf>
    <xf numFmtId="6" fontId="18" fillId="0" borderId="30" xfId="7" quotePrefix="1" applyNumberFormat="1" applyFont="1" applyBorder="1" applyAlignment="1">
      <alignment horizontal="left" vertical="center" wrapText="1"/>
    </xf>
    <xf numFmtId="0" fontId="17" fillId="0" borderId="36" xfId="8" applyFont="1" applyBorder="1" applyAlignment="1" applyProtection="1">
      <alignment horizontal="center" vertical="center" wrapText="1"/>
      <protection locked="0"/>
    </xf>
    <xf numFmtId="0" fontId="17" fillId="0" borderId="37" xfId="8" applyFont="1" applyBorder="1" applyAlignment="1" applyProtection="1">
      <alignment horizontal="center" vertical="center" wrapText="1"/>
      <protection locked="0"/>
    </xf>
    <xf numFmtId="0" fontId="17" fillId="0" borderId="38" xfId="8" applyFont="1" applyBorder="1" applyAlignment="1" applyProtection="1">
      <alignment horizontal="center" vertical="center" wrapText="1"/>
      <protection locked="0"/>
    </xf>
    <xf numFmtId="0" fontId="11" fillId="0" borderId="23" xfId="7" applyFont="1" applyBorder="1" applyAlignment="1">
      <alignment horizontal="center" vertical="center"/>
    </xf>
    <xf numFmtId="0" fontId="11" fillId="0" borderId="12" xfId="7" applyFont="1" applyBorder="1" applyAlignment="1">
      <alignment horizontal="center" vertical="center"/>
    </xf>
    <xf numFmtId="44" fontId="11" fillId="0" borderId="23" xfId="4" applyFont="1" applyFill="1" applyBorder="1" applyAlignment="1">
      <alignment horizontal="center" vertical="center"/>
    </xf>
    <xf numFmtId="44" fontId="11" fillId="0" borderId="12" xfId="4" applyFont="1" applyFill="1" applyBorder="1" applyAlignment="1">
      <alignment horizontal="center" vertical="center"/>
    </xf>
    <xf numFmtId="0" fontId="47" fillId="17" borderId="0" xfId="8" applyFont="1" applyFill="1" applyAlignment="1" applyProtection="1">
      <alignment horizontal="center" vertical="center" wrapText="1"/>
      <protection locked="0"/>
    </xf>
    <xf numFmtId="0" fontId="13" fillId="17" borderId="0" xfId="8" applyFont="1" applyFill="1" applyAlignment="1" applyProtection="1">
      <alignment horizontal="center" vertical="center" wrapText="1"/>
      <protection locked="0"/>
    </xf>
    <xf numFmtId="0" fontId="48" fillId="0" borderId="16" xfId="7" applyFont="1" applyBorder="1" applyAlignment="1">
      <alignment horizontal="center" vertical="center"/>
    </xf>
    <xf numFmtId="0" fontId="48" fillId="0" borderId="17" xfId="7" applyFont="1" applyBorder="1" applyAlignment="1">
      <alignment horizontal="center" vertical="center"/>
    </xf>
    <xf numFmtId="0" fontId="48" fillId="0" borderId="18" xfId="7" applyFont="1" applyBorder="1" applyAlignment="1">
      <alignment horizontal="center" vertical="center"/>
    </xf>
    <xf numFmtId="0" fontId="14" fillId="0" borderId="31" xfId="7" applyFont="1" applyBorder="1" applyAlignment="1">
      <alignment horizontal="center" vertical="center"/>
    </xf>
    <xf numFmtId="0" fontId="14" fillId="0" borderId="32" xfId="7" applyFont="1" applyBorder="1" applyAlignment="1">
      <alignment horizontal="center" vertical="center"/>
    </xf>
    <xf numFmtId="0" fontId="17" fillId="0" borderId="33" xfId="8" applyFont="1" applyBorder="1" applyAlignment="1" applyProtection="1">
      <alignment horizontal="center" vertical="center" wrapText="1"/>
      <protection locked="0"/>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7" fillId="0" borderId="34" xfId="8" applyFont="1" applyBorder="1" applyAlignment="1" applyProtection="1">
      <alignment horizontal="center" vertical="center" wrapText="1"/>
      <protection locked="0"/>
    </xf>
    <xf numFmtId="0" fontId="17" fillId="0" borderId="35" xfId="8" applyFont="1" applyBorder="1" applyAlignment="1" applyProtection="1">
      <alignment horizontal="center" vertical="center" wrapText="1"/>
      <protection locked="0"/>
    </xf>
    <xf numFmtId="0" fontId="11" fillId="19" borderId="24" xfId="7" applyFont="1" applyFill="1" applyBorder="1" applyAlignment="1">
      <alignment horizontal="left" vertical="center" wrapText="1" indent="3"/>
    </xf>
    <xf numFmtId="0" fontId="11" fillId="19" borderId="22" xfId="7" applyFont="1" applyFill="1" applyBorder="1" applyAlignment="1">
      <alignment horizontal="left" vertical="center" wrapText="1" indent="3"/>
    </xf>
    <xf numFmtId="0" fontId="0" fillId="0" borderId="0" xfId="0" applyAlignment="1">
      <alignment horizontal="center" vertical="center"/>
    </xf>
    <xf numFmtId="6" fontId="0" fillId="0" borderId="0" xfId="0" applyNumberFormat="1" applyAlignment="1">
      <alignment horizontal="center" vertical="center"/>
    </xf>
    <xf numFmtId="0" fontId="0" fillId="0" borderId="0" xfId="0" applyAlignment="1">
      <alignment horizontal="center" vertical="center" wrapText="1"/>
    </xf>
    <xf numFmtId="0" fontId="42" fillId="0" borderId="0" xfId="0" applyFont="1" applyAlignment="1">
      <alignment horizontal="center" vertical="center"/>
    </xf>
    <xf numFmtId="0" fontId="0" fillId="0" borderId="0" xfId="0" applyAlignment="1">
      <alignment horizontal="left" vertical="center" wrapText="1"/>
    </xf>
  </cellXfs>
  <cellStyles count="10">
    <cellStyle name="Comma 11" xfId="1" xr:uid="{00000000-0005-0000-0000-000000000000}"/>
    <cellStyle name="Comma 3" xfId="2" xr:uid="{00000000-0005-0000-0000-000001000000}"/>
    <cellStyle name="Currency" xfId="3" builtinId="4"/>
    <cellStyle name="Currency 11" xfId="4" xr:uid="{00000000-0005-0000-0000-000003000000}"/>
    <cellStyle name="Currency 3" xfId="5" xr:uid="{00000000-0005-0000-0000-000004000000}"/>
    <cellStyle name="Normal" xfId="0" builtinId="0"/>
    <cellStyle name="Normal 10 10" xfId="6" xr:uid="{00000000-0005-0000-0000-000006000000}"/>
    <cellStyle name="Normal 15" xfId="7" xr:uid="{00000000-0005-0000-0000-000007000000}"/>
    <cellStyle name="Normal 2" xfId="8" xr:uid="{00000000-0005-0000-0000-000008000000}"/>
    <cellStyle name="Normal 3 9" xfId="9" xr:uid="{00000000-0005-0000-0000-000009000000}"/>
  </cellStyles>
  <dxfs count="540">
    <dxf>
      <font>
        <color rgb="FF9C0006"/>
      </font>
      <fill>
        <patternFill>
          <bgColor rgb="FFFFC7CE"/>
        </patternFill>
      </fill>
    </dxf>
    <dxf>
      <font>
        <color rgb="FF9C0006"/>
      </font>
      <fill>
        <patternFill>
          <bgColor rgb="FFFFC7CE"/>
        </patternFill>
      </fill>
    </dxf>
    <dxf>
      <font>
        <b/>
      </font>
    </dxf>
    <dxf>
      <numFmt numFmtId="164" formatCode="&quot;$&quot;#,##0.00"/>
    </dxf>
    <dxf>
      <fill>
        <patternFill>
          <bgColor indexed="65"/>
        </patternFill>
      </fill>
    </dxf>
    <dxf>
      <numFmt numFmtId="164" formatCode="&quot;$&quot;#,##0.00"/>
    </dxf>
    <dxf>
      <numFmt numFmtId="164" formatCode="&quot;$&quot;#,##0.0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b/>
      </font>
    </dxf>
    <dxf>
      <font>
        <b/>
      </font>
    </dxf>
    <dxf>
      <font>
        <b/>
      </font>
    </dxf>
    <dxf>
      <font>
        <b/>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215900</xdr:rowOff>
    </xdr:from>
    <xdr:to>
      <xdr:col>2</xdr:col>
      <xdr:colOff>1892300</xdr:colOff>
      <xdr:row>0</xdr:row>
      <xdr:rowOff>1968500</xdr:rowOff>
    </xdr:to>
    <xdr:pic>
      <xdr:nvPicPr>
        <xdr:cNvPr id="1231" name="Picture 1">
          <a:extLst>
            <a:ext uri="{FF2B5EF4-FFF2-40B4-BE49-F238E27FC236}">
              <a16:creationId xmlns:a16="http://schemas.microsoft.com/office/drawing/2014/main" id="{E0F3F2F3-1D61-26E0-8FC5-FFD6FF5D4A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215900"/>
          <a:ext cx="434340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1993900</xdr:colOff>
      <xdr:row>0</xdr:row>
      <xdr:rowOff>88900</xdr:rowOff>
    </xdr:from>
    <xdr:to>
      <xdr:col>5</xdr:col>
      <xdr:colOff>1701800</xdr:colOff>
      <xdr:row>3</xdr:row>
      <xdr:rowOff>88900</xdr:rowOff>
    </xdr:to>
    <xdr:pic>
      <xdr:nvPicPr>
        <xdr:cNvPr id="2254" name="Picture 1">
          <a:extLst>
            <a:ext uri="{FF2B5EF4-FFF2-40B4-BE49-F238E27FC236}">
              <a16:creationId xmlns:a16="http://schemas.microsoft.com/office/drawing/2014/main" id="{07D7C6A7-30AC-8E68-BDD1-575370DD2A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0" y="88900"/>
          <a:ext cx="20955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mollielee/Library/Containers/com.microsoft.Outlook/Data/tmp/Outlook%20Temp/Rate%20Card%20-%20Old%20Version%20Excel%20-%2010.08.2025%5b45%5d.xlsx%5d.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ch Brouse" refreshedDate="45938.650922569446" createdVersion="4" refreshedVersion="4" minRefreshableVersion="3" recordCount="119" xr:uid="{00000000-000A-0000-FFFF-FFFF55000000}">
  <cacheSource type="worksheet">
    <worksheetSource ref="A1:G120" sheet=".xlsx].xlsx]Master Rate Card" r:id="rId2"/>
  </cacheSource>
  <cacheFields count="7">
    <cacheField name="Include" numFmtId="0">
      <sharedItems containsBlank="1" count="3">
        <s v="Yes"/>
        <s v="No"/>
        <m/>
      </sharedItems>
    </cacheField>
    <cacheField name="CPA/CPL Tactics" numFmtId="0">
      <sharedItems containsBlank="1" count="4">
        <s v="No"/>
        <s v="Yes"/>
        <m/>
        <s v=""/>
      </sharedItems>
    </cacheField>
    <cacheField name="Medium" numFmtId="0">
      <sharedItems containsBlank="1" count="26">
        <s v="Targeted Display"/>
        <s v="Targeted Video"/>
        <s v="Social Display"/>
        <s v="AGF"/>
        <s v="Geo Fencing"/>
        <s v="Email Marketing"/>
        <s v="Facebook"/>
        <s v="Geo Fencing HLM"/>
        <s v="LinkedIn"/>
        <s v="Streaming TV"/>
        <s v="STV"/>
        <s v="Prog Audio"/>
        <s v="Snapchat"/>
        <s v="TikTok"/>
        <s v="Next Door"/>
        <s v="YouTube"/>
        <s v="Live Sports 360*"/>
        <s v="Netflix "/>
        <s v="YouTube TV"/>
        <s v="YouTube TV Sports"/>
        <s v="DOOH"/>
        <s v="Hulu"/>
        <s v="Landing Page"/>
        <s v="Amazon Streaming"/>
        <s v="CPA/CPL Tactics"/>
        <m/>
      </sharedItems>
    </cacheField>
    <cacheField name="Tactics" numFmtId="0">
      <sharedItems containsBlank="1" count="65">
        <s v="Targeted Display - Audience, Keyword, Category, RON &amp; RT"/>
        <s v="Targeted Video - Audience, Keyword, Category, RON &amp; RT"/>
        <s v="Social Display (AAT, KW, WTG, RON, RT)"/>
        <s v="Addressable Geo (Banner)"/>
        <s v="Addressable Geo (Video)"/>
        <s v="Addressable Geo (STV)"/>
        <s v="Geo Fencing w/ Foot Traffic"/>
        <s v="Email Marketing B2C"/>
        <s v="Email Marketing B2B"/>
        <s v="Facebook/Instagram (Aware)"/>
        <s v="Facebook /Instagram(Click)"/>
        <s v="Facebook/Instagram ThruPlay"/>
        <s v="Standard Geofencing "/>
        <s v="LinkedIn Marketing (Click)"/>
        <s v="Streaming TV (STV)"/>
        <s v="Channel Targeted TV (STV)"/>
        <s v="Audience Targeted TV (STV)"/>
        <s v="Programmatic Audio"/>
        <s v="Premium Audio Spotify/Pandora"/>
        <s v="Snapchat (Awareness)"/>
        <s v="Snapchat (Swipe Up)"/>
        <s v="TikTok Marketing (Awareness)"/>
        <s v="TikTok Marketing (Site Traffic)"/>
        <s v="Next Door (Site Traffic)"/>
        <s v="YouTube TruView"/>
        <s v="YouTube Bumper"/>
        <s v="Home Subscriber Bundle"/>
        <s v="Live Sports STV (All Sports RON)"/>
        <s v="Live Sports STV (MLB)"/>
        <s v="Live Sports STV (NBA)"/>
        <s v="Live Sports STV (NHL)"/>
        <s v="Live Sports STV (NFL)"/>
        <s v="Live Sports STV (NCAA Football)"/>
        <s v="Live Sports STV (NCAA Men's Basketball)"/>
        <s v="Live Sports STV (WNBA)"/>
        <s v="Team Pack"/>
        <s v="League Pack"/>
        <s v="All Access Sports"/>
        <s v="All Star Live Sports RON"/>
        <s v="First Down Package"/>
        <s v="Netflix STV (:10s &amp; :15s placement)"/>
        <s v="Netflix STV (:30s placement)"/>
        <s v="Netflix STV (:60s placement)"/>
        <s v="YouTube TV (&lt;=:30s Audience)"/>
        <s v="YouTube TV (&lt;=:30s RON)"/>
        <s v="YouTube TV (&lt;=:15s Audience)"/>
        <s v="YouTube TV (&lt;=:15s RON)"/>
        <s v="YouTube TV (:6s ONLY)"/>
        <s v="YouTube TV Sports (:6s ONLY)"/>
        <s v="YouTube TV Sports (&lt;= :15s RON)"/>
        <s v="YouTube TV Sports (&lt;= :15s Audience)"/>
        <s v="YouTube TV Sports (&lt;= :30s RON)"/>
        <s v="YouTube TV Sports (&lt;= :30s Audience)"/>
        <s v="DOOH - CTV RON"/>
        <s v="DOOH - Custom Placements"/>
        <s v="DOOH - Billboards and Urban Panels"/>
        <s v="Hulu"/>
        <s v="Landing Page"/>
        <s v="Amazon STV Prime Video Ads - ROS (with Audience Targeting)"/>
        <s v="Search Engine Marketing"/>
        <s v="Google Performance Max (Spark AI)"/>
        <s v="Facebook Lead Gen"/>
        <s v="Facebook Conversions"/>
        <s v="TikTok Conversions"/>
        <m/>
      </sharedItems>
    </cacheField>
    <cacheField name="Metric" numFmtId="0">
      <sharedItems containsBlank="1" count="4">
        <s v="CPM"/>
        <s v="CPC"/>
        <s v="Flat Rate"/>
        <m/>
      </sharedItems>
    </cacheField>
    <cacheField name="Wholesale Rate" numFmtId="0">
      <sharedItems containsBlank="1" containsMixedTypes="1" containsNumber="1" minValue="0.1" maxValue="181" count="37">
        <n v="4.5"/>
        <n v="12.5"/>
        <n v="6.5"/>
        <n v="9"/>
        <n v="16.5"/>
        <n v="30.5"/>
        <n v="8.5"/>
        <n v="15"/>
        <n v="20.5"/>
        <n v="6"/>
        <n v="1.75"/>
        <n v="0.17"/>
        <n v="7"/>
        <n v="23.5"/>
        <n v="25.5"/>
        <n v="17"/>
        <n v="34"/>
        <n v="2"/>
        <n v="12"/>
        <n v="0.1"/>
        <n v="63"/>
        <n v="70"/>
        <n v="90"/>
        <n v="96"/>
        <n v="93"/>
        <n v="73"/>
        <n v="88.5"/>
        <n v="181"/>
        <n v="80"/>
        <n v="65"/>
        <n v="55"/>
        <n v="35"/>
        <m/>
        <n v="24"/>
        <n v="42"/>
        <n v="75"/>
        <s v="Variable"/>
      </sharedItems>
    </cacheField>
    <cacheField name="Proposed Retail" numFmtId="0">
      <sharedItems containsBlank="1" containsMixedTypes="1" containsNumber="1" minValue="0.15" maxValue="245" count="47">
        <n v="6.5"/>
        <n v="18"/>
        <n v="9.5"/>
        <n v="12"/>
        <n v="22"/>
        <n v="42"/>
        <n v="12.5"/>
        <n v="24"/>
        <n v="30"/>
        <n v="10"/>
        <n v="2.5"/>
        <n v="0.27"/>
        <n v="10.5"/>
        <n v="29"/>
        <n v="38"/>
        <n v="55"/>
        <n v="3"/>
        <n v="16"/>
        <n v="7.5"/>
        <n v="0.15"/>
        <n v="100"/>
        <n v="132"/>
        <n v="130"/>
        <n v="140"/>
        <n v="127"/>
        <n v="135"/>
        <n v="90"/>
        <n v="145"/>
        <n v="122"/>
        <n v="245"/>
        <n v="128"/>
        <n v="115"/>
        <n v="94"/>
        <n v="83"/>
        <n v="87.5"/>
        <n v="137.5"/>
        <n v="147.5"/>
        <n v="165.5"/>
        <n v="175.5"/>
        <n v="23"/>
        <n v="37"/>
        <n v="52"/>
        <n v="60"/>
        <n v="150"/>
        <n v="120"/>
        <s v="Variable"/>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llie Lee" refreshedDate="45947.51638854167" createdVersion="4" refreshedVersion="8" minRefreshableVersion="3" recordCount="119" xr:uid="{00000000-000A-0000-FFFF-FFFF72000000}">
  <cacheSource type="worksheet">
    <worksheetSource ref="A1:G120" sheet="Master Rate Card"/>
  </cacheSource>
  <cacheFields count="7">
    <cacheField name="Include" numFmtId="0">
      <sharedItems containsBlank="1" count="3">
        <s v="Yes"/>
        <s v="No"/>
        <m/>
      </sharedItems>
    </cacheField>
    <cacheField name="CPA/CPL Tactics" numFmtId="0">
      <sharedItems containsBlank="1" count="4">
        <s v="No"/>
        <s v="Yes"/>
        <m/>
        <s v=""/>
      </sharedItems>
    </cacheField>
    <cacheField name="Medium" numFmtId="0">
      <sharedItems containsBlank="1" count="26">
        <s v="Targeted Display"/>
        <s v="Targeted Video"/>
        <s v="Social Display"/>
        <s v="AGF"/>
        <s v="Geo Fencing"/>
        <s v="Email Marketing"/>
        <s v="Facebook"/>
        <s v="Geo Fencing HLM"/>
        <s v="LinkedIn"/>
        <s v="Streaming TV"/>
        <s v="STV"/>
        <s v="Prog Audio"/>
        <s v="Snapchat"/>
        <s v="TikTok"/>
        <s v="Next Door"/>
        <s v="YouTube"/>
        <s v="Live Sports 360*"/>
        <s v="Netflix "/>
        <s v="YouTube TV"/>
        <s v="YouTube TV Sports"/>
        <s v="DOOH"/>
        <s v="Hulu"/>
        <s v="Landing Page"/>
        <s v="Amazon Streaming"/>
        <s v="CPA/CPL Tactics"/>
        <m/>
      </sharedItems>
    </cacheField>
    <cacheField name="Tactics" numFmtId="0">
      <sharedItems containsBlank="1" count="65">
        <s v="Targeted Display - Audience, Keyword, Category, RON &amp; RT"/>
        <s v="Targeted Video - Audience, Keyword, Category, RON &amp; RT"/>
        <s v="Social Display (AAT, KW, WTG, RON, RT)"/>
        <s v="Addressable Geo (Banner)"/>
        <s v="Addressable Geo (Video)"/>
        <s v="Addressable Geo (STV)"/>
        <s v="Geo Fencing w/ Foot Traffic"/>
        <s v="Email Marketing B2C"/>
        <s v="Email Marketing B2B"/>
        <s v="Facebook/Instagram (Aware)"/>
        <s v="Facebook /Instagram(Click)"/>
        <s v="Facebook/Instagram ThruPlay"/>
        <s v="Standard Geofencing "/>
        <s v="LinkedIn Marketing (Click)"/>
        <s v="Streaming TV (STV)"/>
        <s v="Channel Targeted TV (STV)"/>
        <s v="Audience Targeted TV (STV)"/>
        <s v="Programmatic Audio"/>
        <s v="Premium Audio Spotify/Pandora"/>
        <s v="Snapchat (Awareness)"/>
        <s v="Snapchat (Swipe Up)"/>
        <s v="TikTok Marketing (Awareness)"/>
        <s v="TikTok Marketing (Site Traffic)"/>
        <s v="Next Door (Site Traffic)"/>
        <s v="YouTube TruView"/>
        <s v="YouTube Bumper"/>
        <s v="Home Subscriber Bundle"/>
        <s v="Live Sports STV (All Sports RON)"/>
        <s v="Live Sports STV (MLB)"/>
        <s v="Live Sports STV (NBA)"/>
        <s v="Live Sports STV (NHL)"/>
        <s v="Live Sports STV (NFL)"/>
        <s v="Live Sports STV (NCAA Football)"/>
        <s v="Live Sports STV (NCAA Men's Basketball)"/>
        <s v="Live Sports STV (WNBA)"/>
        <s v="Team Pack"/>
        <s v="League Pack"/>
        <s v="All Access Sports"/>
        <s v="All Star Live Sports RON"/>
        <s v="First Down Package"/>
        <s v="Netflix STV (:10s &amp; :15s placement)"/>
        <s v="Netflix STV (:30s placement)"/>
        <s v="Netflix STV (:60s placement)"/>
        <s v="YouTube TV (&lt;=:30s Audience)"/>
        <s v="YouTube TV (&lt;=:30s RON)"/>
        <s v="YouTube TV (&lt;=:15s Audience)"/>
        <s v="YouTube TV (&lt;=:15s RON)"/>
        <s v="YouTube TV (:6s ONLY)"/>
        <s v="YouTube TV Sports (:6s ONLY)"/>
        <s v="YouTube TV Sports (&lt;= :15s RON)"/>
        <s v="YouTube TV Sports (&lt;= :15s Audience)"/>
        <s v="YouTube TV Sports (&lt;= :30s RON)"/>
        <s v="YouTube TV Sports (&lt;= :30s Audience)"/>
        <s v="DOOH - CTV RON"/>
        <s v="DOOH - Custom Placements"/>
        <s v="DOOH - Billboards and Urban Panels"/>
        <s v="Hulu"/>
        <s v="Landing Page"/>
        <s v="Amazon STV Prime Video Ads - ROS (with Audience Targeting)"/>
        <s v="Search Engine Marketing"/>
        <s v="Google Performance Max (Spark AI)"/>
        <s v="Facebook Lead Gen"/>
        <s v="Facebook Conversions"/>
        <s v="TikTok Conversions"/>
        <m/>
      </sharedItems>
    </cacheField>
    <cacheField name="Metric" numFmtId="0">
      <sharedItems containsBlank="1" count="4">
        <s v="CPM"/>
        <s v="CPC"/>
        <s v="Flat Rate"/>
        <m/>
      </sharedItems>
    </cacheField>
    <cacheField name="Wholesale Rate" numFmtId="0">
      <sharedItems containsBlank="1" containsMixedTypes="1" containsNumber="1" minValue="0.1" maxValue="181" count="38">
        <n v="4.5"/>
        <n v="12.5"/>
        <n v="6.5"/>
        <n v="9"/>
        <n v="16.5"/>
        <n v="30.5"/>
        <n v="8.5"/>
        <n v="15"/>
        <n v="20.5"/>
        <n v="6"/>
        <n v="1.75"/>
        <n v="0.17"/>
        <n v="7"/>
        <n v="23.5"/>
        <n v="25.5"/>
        <n v="17"/>
        <n v="34"/>
        <n v="2"/>
        <n v="12"/>
        <n v="0.1"/>
        <n v="63"/>
        <n v="70"/>
        <n v="90"/>
        <n v="96"/>
        <n v="93"/>
        <n v="73"/>
        <n v="88.5"/>
        <n v="181"/>
        <n v="80"/>
        <n v="65"/>
        <n v="55"/>
        <n v="35"/>
        <m/>
        <n v="24"/>
        <n v="42"/>
        <n v="75"/>
        <s v="Variable"/>
        <n v="50" u="1"/>
      </sharedItems>
    </cacheField>
    <cacheField name="Proposed Retail" numFmtId="0">
      <sharedItems containsBlank="1" containsMixedTypes="1" containsNumber="1" minValue="0.15" maxValue="257.25" count="90">
        <n v="6.83"/>
        <n v="18.899999999999999"/>
        <n v="9.98"/>
        <n v="12.6"/>
        <n v="23.1"/>
        <n v="44.1"/>
        <n v="13.13"/>
        <n v="25.2"/>
        <n v="31.5"/>
        <n v="10.5"/>
        <n v="2.63"/>
        <n v="0.28000000000000003"/>
        <n v="11.03"/>
        <n v="30.45"/>
        <n v="39.9"/>
        <n v="55"/>
        <n v="3.15"/>
        <n v="16.8"/>
        <n v="7.5"/>
        <n v="0.16"/>
        <n v="100"/>
        <n v="105"/>
        <n v="138.6"/>
        <n v="136.5"/>
        <n v="147"/>
        <n v="133.35"/>
        <n v="141.75"/>
        <n v="94.5"/>
        <n v="145"/>
        <n v="128.1"/>
        <n v="257.25"/>
        <n v="134.4"/>
        <n v="120.75"/>
        <n v="98.7"/>
        <n v="87.15"/>
        <n v="57.75"/>
        <n v="91.88"/>
        <n v="144.38"/>
        <n v="154.88"/>
        <n v="173.78"/>
        <n v="184.28"/>
        <n v="23"/>
        <n v="37"/>
        <n v="52"/>
        <n v="63"/>
        <n v="150"/>
        <n v="126"/>
        <s v="Variable"/>
        <m/>
        <n v="152.25" u="1"/>
        <n v="24.15" u="1"/>
        <n v="38.85" u="1"/>
        <n v="54.6" u="1"/>
        <n v="7.88" u="1"/>
        <n v="6.5" u="1"/>
        <n v="18" u="1"/>
        <n v="9.5" u="1"/>
        <n v="12" u="1"/>
        <n v="22" u="1"/>
        <n v="42" u="1"/>
        <n v="12.5" u="1"/>
        <n v="24" u="1"/>
        <n v="30" u="1"/>
        <n v="10" u="1"/>
        <n v="2.5" u="1"/>
        <n v="0.27" u="1"/>
        <n v="29" u="1"/>
        <n v="38" u="1"/>
        <n v="3" u="1"/>
        <n v="16" u="1"/>
        <n v="0.15" u="1"/>
        <n v="132" u="1"/>
        <n v="130" u="1"/>
        <n v="140" u="1"/>
        <n v="127" u="1"/>
        <n v="135" u="1"/>
        <n v="90" u="1"/>
        <n v="122" u="1"/>
        <n v="245" u="1"/>
        <n v="128" u="1"/>
        <n v="115" u="1"/>
        <n v="94" u="1"/>
        <n v="83" u="1"/>
        <n v="87.5" u="1"/>
        <n v="137.5" u="1"/>
        <n v="147.5" u="1"/>
        <n v="165.5" u="1"/>
        <n v="175.5" u="1"/>
        <n v="60" u="1"/>
        <n v="12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9">
  <r>
    <x v="0"/>
    <x v="0"/>
    <x v="0"/>
    <x v="0"/>
    <x v="0"/>
    <x v="0"/>
    <x v="0"/>
  </r>
  <r>
    <x v="0"/>
    <x v="0"/>
    <x v="1"/>
    <x v="1"/>
    <x v="0"/>
    <x v="1"/>
    <x v="1"/>
  </r>
  <r>
    <x v="0"/>
    <x v="0"/>
    <x v="2"/>
    <x v="2"/>
    <x v="0"/>
    <x v="2"/>
    <x v="2"/>
  </r>
  <r>
    <x v="0"/>
    <x v="0"/>
    <x v="3"/>
    <x v="3"/>
    <x v="0"/>
    <x v="3"/>
    <x v="3"/>
  </r>
  <r>
    <x v="0"/>
    <x v="0"/>
    <x v="3"/>
    <x v="4"/>
    <x v="0"/>
    <x v="4"/>
    <x v="4"/>
  </r>
  <r>
    <x v="0"/>
    <x v="0"/>
    <x v="3"/>
    <x v="5"/>
    <x v="0"/>
    <x v="5"/>
    <x v="5"/>
  </r>
  <r>
    <x v="0"/>
    <x v="0"/>
    <x v="4"/>
    <x v="6"/>
    <x v="0"/>
    <x v="6"/>
    <x v="6"/>
  </r>
  <r>
    <x v="0"/>
    <x v="0"/>
    <x v="5"/>
    <x v="7"/>
    <x v="0"/>
    <x v="7"/>
    <x v="7"/>
  </r>
  <r>
    <x v="0"/>
    <x v="0"/>
    <x v="5"/>
    <x v="8"/>
    <x v="0"/>
    <x v="8"/>
    <x v="8"/>
  </r>
  <r>
    <x v="0"/>
    <x v="0"/>
    <x v="6"/>
    <x v="9"/>
    <x v="0"/>
    <x v="9"/>
    <x v="9"/>
  </r>
  <r>
    <x v="0"/>
    <x v="0"/>
    <x v="6"/>
    <x v="10"/>
    <x v="1"/>
    <x v="10"/>
    <x v="10"/>
  </r>
  <r>
    <x v="0"/>
    <x v="0"/>
    <x v="6"/>
    <x v="11"/>
    <x v="1"/>
    <x v="11"/>
    <x v="11"/>
  </r>
  <r>
    <x v="0"/>
    <x v="0"/>
    <x v="7"/>
    <x v="12"/>
    <x v="0"/>
    <x v="9"/>
    <x v="12"/>
  </r>
  <r>
    <x v="0"/>
    <x v="0"/>
    <x v="8"/>
    <x v="13"/>
    <x v="1"/>
    <x v="12"/>
    <x v="9"/>
  </r>
  <r>
    <x v="0"/>
    <x v="0"/>
    <x v="9"/>
    <x v="14"/>
    <x v="0"/>
    <x v="13"/>
    <x v="13"/>
  </r>
  <r>
    <x v="0"/>
    <x v="0"/>
    <x v="10"/>
    <x v="15"/>
    <x v="0"/>
    <x v="14"/>
    <x v="14"/>
  </r>
  <r>
    <x v="0"/>
    <x v="0"/>
    <x v="10"/>
    <x v="16"/>
    <x v="0"/>
    <x v="14"/>
    <x v="14"/>
  </r>
  <r>
    <x v="0"/>
    <x v="0"/>
    <x v="11"/>
    <x v="17"/>
    <x v="0"/>
    <x v="15"/>
    <x v="4"/>
  </r>
  <r>
    <x v="0"/>
    <x v="0"/>
    <x v="11"/>
    <x v="18"/>
    <x v="0"/>
    <x v="16"/>
    <x v="15"/>
  </r>
  <r>
    <x v="0"/>
    <x v="0"/>
    <x v="12"/>
    <x v="19"/>
    <x v="0"/>
    <x v="3"/>
    <x v="3"/>
  </r>
  <r>
    <x v="0"/>
    <x v="0"/>
    <x v="12"/>
    <x v="20"/>
    <x v="1"/>
    <x v="17"/>
    <x v="16"/>
  </r>
  <r>
    <x v="0"/>
    <x v="0"/>
    <x v="13"/>
    <x v="21"/>
    <x v="0"/>
    <x v="18"/>
    <x v="17"/>
  </r>
  <r>
    <x v="0"/>
    <x v="0"/>
    <x v="13"/>
    <x v="22"/>
    <x v="1"/>
    <x v="17"/>
    <x v="16"/>
  </r>
  <r>
    <x v="0"/>
    <x v="0"/>
    <x v="14"/>
    <x v="23"/>
    <x v="1"/>
    <x v="0"/>
    <x v="18"/>
  </r>
  <r>
    <x v="0"/>
    <x v="0"/>
    <x v="15"/>
    <x v="24"/>
    <x v="1"/>
    <x v="19"/>
    <x v="19"/>
  </r>
  <r>
    <x v="0"/>
    <x v="0"/>
    <x v="15"/>
    <x v="25"/>
    <x v="0"/>
    <x v="6"/>
    <x v="1"/>
  </r>
  <r>
    <x v="0"/>
    <x v="0"/>
    <x v="10"/>
    <x v="26"/>
    <x v="0"/>
    <x v="20"/>
    <x v="20"/>
  </r>
  <r>
    <x v="0"/>
    <x v="0"/>
    <x v="16"/>
    <x v="27"/>
    <x v="0"/>
    <x v="21"/>
    <x v="20"/>
  </r>
  <r>
    <x v="0"/>
    <x v="0"/>
    <x v="16"/>
    <x v="28"/>
    <x v="0"/>
    <x v="22"/>
    <x v="21"/>
  </r>
  <r>
    <x v="0"/>
    <x v="0"/>
    <x v="16"/>
    <x v="29"/>
    <x v="0"/>
    <x v="22"/>
    <x v="22"/>
  </r>
  <r>
    <x v="0"/>
    <x v="0"/>
    <x v="16"/>
    <x v="30"/>
    <x v="0"/>
    <x v="22"/>
    <x v="21"/>
  </r>
  <r>
    <x v="0"/>
    <x v="0"/>
    <x v="16"/>
    <x v="31"/>
    <x v="0"/>
    <x v="22"/>
    <x v="23"/>
  </r>
  <r>
    <x v="0"/>
    <x v="0"/>
    <x v="16"/>
    <x v="32"/>
    <x v="0"/>
    <x v="22"/>
    <x v="21"/>
  </r>
  <r>
    <x v="0"/>
    <x v="0"/>
    <x v="16"/>
    <x v="33"/>
    <x v="0"/>
    <x v="22"/>
    <x v="24"/>
  </r>
  <r>
    <x v="0"/>
    <x v="0"/>
    <x v="16"/>
    <x v="34"/>
    <x v="0"/>
    <x v="22"/>
    <x v="25"/>
  </r>
  <r>
    <x v="0"/>
    <x v="0"/>
    <x v="16"/>
    <x v="35"/>
    <x v="0"/>
    <x v="23"/>
    <x v="23"/>
  </r>
  <r>
    <x v="0"/>
    <x v="0"/>
    <x v="16"/>
    <x v="36"/>
    <x v="0"/>
    <x v="22"/>
    <x v="21"/>
  </r>
  <r>
    <x v="0"/>
    <x v="0"/>
    <x v="16"/>
    <x v="37"/>
    <x v="0"/>
    <x v="20"/>
    <x v="26"/>
  </r>
  <r>
    <x v="0"/>
    <x v="0"/>
    <x v="16"/>
    <x v="38"/>
    <x v="0"/>
    <x v="21"/>
    <x v="20"/>
  </r>
  <r>
    <x v="0"/>
    <x v="0"/>
    <x v="16"/>
    <x v="39"/>
    <x v="0"/>
    <x v="24"/>
    <x v="27"/>
  </r>
  <r>
    <x v="0"/>
    <x v="0"/>
    <x v="17"/>
    <x v="40"/>
    <x v="0"/>
    <x v="25"/>
    <x v="20"/>
  </r>
  <r>
    <x v="0"/>
    <x v="0"/>
    <x v="17"/>
    <x v="41"/>
    <x v="0"/>
    <x v="26"/>
    <x v="28"/>
  </r>
  <r>
    <x v="0"/>
    <x v="0"/>
    <x v="17"/>
    <x v="42"/>
    <x v="0"/>
    <x v="27"/>
    <x v="29"/>
  </r>
  <r>
    <x v="0"/>
    <x v="0"/>
    <x v="18"/>
    <x v="43"/>
    <x v="0"/>
    <x v="22"/>
    <x v="30"/>
  </r>
  <r>
    <x v="0"/>
    <x v="0"/>
    <x v="18"/>
    <x v="44"/>
    <x v="0"/>
    <x v="28"/>
    <x v="31"/>
  </r>
  <r>
    <x v="0"/>
    <x v="0"/>
    <x v="18"/>
    <x v="45"/>
    <x v="0"/>
    <x v="29"/>
    <x v="32"/>
  </r>
  <r>
    <x v="0"/>
    <x v="0"/>
    <x v="18"/>
    <x v="46"/>
    <x v="0"/>
    <x v="30"/>
    <x v="33"/>
  </r>
  <r>
    <x v="0"/>
    <x v="0"/>
    <x v="18"/>
    <x v="47"/>
    <x v="0"/>
    <x v="31"/>
    <x v="15"/>
  </r>
  <r>
    <x v="0"/>
    <x v="0"/>
    <x v="19"/>
    <x v="48"/>
    <x v="0"/>
    <x v="32"/>
    <x v="34"/>
  </r>
  <r>
    <x v="0"/>
    <x v="0"/>
    <x v="19"/>
    <x v="49"/>
    <x v="0"/>
    <x v="32"/>
    <x v="35"/>
  </r>
  <r>
    <x v="0"/>
    <x v="0"/>
    <x v="19"/>
    <x v="50"/>
    <x v="0"/>
    <x v="32"/>
    <x v="36"/>
  </r>
  <r>
    <x v="0"/>
    <x v="0"/>
    <x v="19"/>
    <x v="51"/>
    <x v="0"/>
    <x v="32"/>
    <x v="37"/>
  </r>
  <r>
    <x v="0"/>
    <x v="0"/>
    <x v="19"/>
    <x v="52"/>
    <x v="0"/>
    <x v="32"/>
    <x v="38"/>
  </r>
  <r>
    <x v="0"/>
    <x v="0"/>
    <x v="20"/>
    <x v="53"/>
    <x v="0"/>
    <x v="7"/>
    <x v="39"/>
  </r>
  <r>
    <x v="0"/>
    <x v="0"/>
    <x v="20"/>
    <x v="54"/>
    <x v="0"/>
    <x v="33"/>
    <x v="40"/>
  </r>
  <r>
    <x v="0"/>
    <x v="0"/>
    <x v="20"/>
    <x v="55"/>
    <x v="0"/>
    <x v="16"/>
    <x v="41"/>
  </r>
  <r>
    <x v="0"/>
    <x v="0"/>
    <x v="21"/>
    <x v="56"/>
    <x v="0"/>
    <x v="34"/>
    <x v="42"/>
  </r>
  <r>
    <x v="0"/>
    <x v="0"/>
    <x v="22"/>
    <x v="57"/>
    <x v="0"/>
    <x v="35"/>
    <x v="43"/>
  </r>
  <r>
    <x v="1"/>
    <x v="0"/>
    <x v="23"/>
    <x v="58"/>
    <x v="0"/>
    <x v="34"/>
    <x v="44"/>
  </r>
  <r>
    <x v="0"/>
    <x v="1"/>
    <x v="24"/>
    <x v="59"/>
    <x v="2"/>
    <x v="36"/>
    <x v="45"/>
  </r>
  <r>
    <x v="0"/>
    <x v="1"/>
    <x v="24"/>
    <x v="60"/>
    <x v="2"/>
    <x v="36"/>
    <x v="45"/>
  </r>
  <r>
    <x v="0"/>
    <x v="1"/>
    <x v="24"/>
    <x v="61"/>
    <x v="2"/>
    <x v="36"/>
    <x v="45"/>
  </r>
  <r>
    <x v="0"/>
    <x v="1"/>
    <x v="24"/>
    <x v="62"/>
    <x v="2"/>
    <x v="36"/>
    <x v="45"/>
  </r>
  <r>
    <x v="0"/>
    <x v="1"/>
    <x v="24"/>
    <x v="63"/>
    <x v="2"/>
    <x v="36"/>
    <x v="45"/>
  </r>
  <r>
    <x v="2"/>
    <x v="2"/>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r>
    <x v="2"/>
    <x v="3"/>
    <x v="25"/>
    <x v="64"/>
    <x v="3"/>
    <x v="32"/>
    <x v="46"/>
  </r>
</pivotCacheRecords>
</file>

<file path=xl/pivotCache/pivotCacheRecords2.xml><?xml version="1.0" encoding="utf-8"?>
<pivotCacheRecords xmlns="http://schemas.openxmlformats.org/spreadsheetml/2006/main" xmlns:r="http://schemas.openxmlformats.org/officeDocument/2006/relationships" count="119">
  <r>
    <x v="0"/>
    <x v="0"/>
    <x v="0"/>
    <x v="0"/>
    <x v="0"/>
    <x v="0"/>
    <x v="0"/>
  </r>
  <r>
    <x v="0"/>
    <x v="0"/>
    <x v="1"/>
    <x v="1"/>
    <x v="0"/>
    <x v="1"/>
    <x v="1"/>
  </r>
  <r>
    <x v="0"/>
    <x v="0"/>
    <x v="2"/>
    <x v="2"/>
    <x v="0"/>
    <x v="2"/>
    <x v="2"/>
  </r>
  <r>
    <x v="0"/>
    <x v="0"/>
    <x v="3"/>
    <x v="3"/>
    <x v="0"/>
    <x v="3"/>
    <x v="3"/>
  </r>
  <r>
    <x v="0"/>
    <x v="0"/>
    <x v="3"/>
    <x v="4"/>
    <x v="0"/>
    <x v="4"/>
    <x v="4"/>
  </r>
  <r>
    <x v="0"/>
    <x v="0"/>
    <x v="3"/>
    <x v="5"/>
    <x v="0"/>
    <x v="5"/>
    <x v="5"/>
  </r>
  <r>
    <x v="0"/>
    <x v="0"/>
    <x v="4"/>
    <x v="6"/>
    <x v="0"/>
    <x v="6"/>
    <x v="6"/>
  </r>
  <r>
    <x v="0"/>
    <x v="0"/>
    <x v="5"/>
    <x v="7"/>
    <x v="0"/>
    <x v="7"/>
    <x v="7"/>
  </r>
  <r>
    <x v="0"/>
    <x v="0"/>
    <x v="5"/>
    <x v="8"/>
    <x v="0"/>
    <x v="8"/>
    <x v="8"/>
  </r>
  <r>
    <x v="0"/>
    <x v="0"/>
    <x v="6"/>
    <x v="9"/>
    <x v="0"/>
    <x v="9"/>
    <x v="9"/>
  </r>
  <r>
    <x v="0"/>
    <x v="0"/>
    <x v="6"/>
    <x v="10"/>
    <x v="1"/>
    <x v="10"/>
    <x v="10"/>
  </r>
  <r>
    <x v="0"/>
    <x v="0"/>
    <x v="6"/>
    <x v="11"/>
    <x v="1"/>
    <x v="11"/>
    <x v="11"/>
  </r>
  <r>
    <x v="0"/>
    <x v="0"/>
    <x v="7"/>
    <x v="12"/>
    <x v="0"/>
    <x v="9"/>
    <x v="12"/>
  </r>
  <r>
    <x v="0"/>
    <x v="0"/>
    <x v="8"/>
    <x v="13"/>
    <x v="1"/>
    <x v="12"/>
    <x v="9"/>
  </r>
  <r>
    <x v="0"/>
    <x v="0"/>
    <x v="9"/>
    <x v="14"/>
    <x v="0"/>
    <x v="13"/>
    <x v="13"/>
  </r>
  <r>
    <x v="0"/>
    <x v="0"/>
    <x v="10"/>
    <x v="15"/>
    <x v="0"/>
    <x v="14"/>
    <x v="14"/>
  </r>
  <r>
    <x v="0"/>
    <x v="0"/>
    <x v="10"/>
    <x v="16"/>
    <x v="0"/>
    <x v="14"/>
    <x v="14"/>
  </r>
  <r>
    <x v="0"/>
    <x v="0"/>
    <x v="11"/>
    <x v="17"/>
    <x v="0"/>
    <x v="15"/>
    <x v="4"/>
  </r>
  <r>
    <x v="0"/>
    <x v="0"/>
    <x v="11"/>
    <x v="18"/>
    <x v="0"/>
    <x v="16"/>
    <x v="15"/>
  </r>
  <r>
    <x v="0"/>
    <x v="0"/>
    <x v="12"/>
    <x v="19"/>
    <x v="0"/>
    <x v="3"/>
    <x v="3"/>
  </r>
  <r>
    <x v="0"/>
    <x v="0"/>
    <x v="12"/>
    <x v="20"/>
    <x v="1"/>
    <x v="17"/>
    <x v="16"/>
  </r>
  <r>
    <x v="0"/>
    <x v="0"/>
    <x v="13"/>
    <x v="21"/>
    <x v="0"/>
    <x v="18"/>
    <x v="17"/>
  </r>
  <r>
    <x v="0"/>
    <x v="0"/>
    <x v="13"/>
    <x v="22"/>
    <x v="1"/>
    <x v="17"/>
    <x v="16"/>
  </r>
  <r>
    <x v="0"/>
    <x v="0"/>
    <x v="14"/>
    <x v="23"/>
    <x v="1"/>
    <x v="0"/>
    <x v="18"/>
  </r>
  <r>
    <x v="0"/>
    <x v="0"/>
    <x v="15"/>
    <x v="24"/>
    <x v="1"/>
    <x v="19"/>
    <x v="19"/>
  </r>
  <r>
    <x v="0"/>
    <x v="0"/>
    <x v="15"/>
    <x v="25"/>
    <x v="0"/>
    <x v="6"/>
    <x v="1"/>
  </r>
  <r>
    <x v="0"/>
    <x v="0"/>
    <x v="10"/>
    <x v="26"/>
    <x v="0"/>
    <x v="20"/>
    <x v="20"/>
  </r>
  <r>
    <x v="0"/>
    <x v="0"/>
    <x v="16"/>
    <x v="27"/>
    <x v="0"/>
    <x v="21"/>
    <x v="21"/>
  </r>
  <r>
    <x v="0"/>
    <x v="0"/>
    <x v="16"/>
    <x v="28"/>
    <x v="0"/>
    <x v="22"/>
    <x v="22"/>
  </r>
  <r>
    <x v="0"/>
    <x v="0"/>
    <x v="16"/>
    <x v="29"/>
    <x v="0"/>
    <x v="22"/>
    <x v="23"/>
  </r>
  <r>
    <x v="0"/>
    <x v="0"/>
    <x v="16"/>
    <x v="30"/>
    <x v="0"/>
    <x v="22"/>
    <x v="22"/>
  </r>
  <r>
    <x v="0"/>
    <x v="0"/>
    <x v="16"/>
    <x v="31"/>
    <x v="0"/>
    <x v="22"/>
    <x v="24"/>
  </r>
  <r>
    <x v="0"/>
    <x v="0"/>
    <x v="16"/>
    <x v="32"/>
    <x v="0"/>
    <x v="22"/>
    <x v="22"/>
  </r>
  <r>
    <x v="0"/>
    <x v="0"/>
    <x v="16"/>
    <x v="33"/>
    <x v="0"/>
    <x v="22"/>
    <x v="25"/>
  </r>
  <r>
    <x v="0"/>
    <x v="0"/>
    <x v="16"/>
    <x v="34"/>
    <x v="0"/>
    <x v="22"/>
    <x v="26"/>
  </r>
  <r>
    <x v="0"/>
    <x v="0"/>
    <x v="16"/>
    <x v="35"/>
    <x v="0"/>
    <x v="23"/>
    <x v="24"/>
  </r>
  <r>
    <x v="0"/>
    <x v="0"/>
    <x v="16"/>
    <x v="36"/>
    <x v="0"/>
    <x v="22"/>
    <x v="22"/>
  </r>
  <r>
    <x v="0"/>
    <x v="0"/>
    <x v="16"/>
    <x v="37"/>
    <x v="0"/>
    <x v="20"/>
    <x v="27"/>
  </r>
  <r>
    <x v="0"/>
    <x v="0"/>
    <x v="16"/>
    <x v="38"/>
    <x v="0"/>
    <x v="21"/>
    <x v="20"/>
  </r>
  <r>
    <x v="0"/>
    <x v="0"/>
    <x v="16"/>
    <x v="39"/>
    <x v="0"/>
    <x v="24"/>
    <x v="28"/>
  </r>
  <r>
    <x v="0"/>
    <x v="0"/>
    <x v="17"/>
    <x v="40"/>
    <x v="0"/>
    <x v="25"/>
    <x v="21"/>
  </r>
  <r>
    <x v="0"/>
    <x v="0"/>
    <x v="17"/>
    <x v="41"/>
    <x v="0"/>
    <x v="26"/>
    <x v="29"/>
  </r>
  <r>
    <x v="0"/>
    <x v="0"/>
    <x v="17"/>
    <x v="42"/>
    <x v="0"/>
    <x v="27"/>
    <x v="30"/>
  </r>
  <r>
    <x v="0"/>
    <x v="0"/>
    <x v="18"/>
    <x v="43"/>
    <x v="0"/>
    <x v="22"/>
    <x v="31"/>
  </r>
  <r>
    <x v="0"/>
    <x v="0"/>
    <x v="18"/>
    <x v="44"/>
    <x v="0"/>
    <x v="28"/>
    <x v="32"/>
  </r>
  <r>
    <x v="0"/>
    <x v="0"/>
    <x v="18"/>
    <x v="45"/>
    <x v="0"/>
    <x v="29"/>
    <x v="33"/>
  </r>
  <r>
    <x v="0"/>
    <x v="0"/>
    <x v="18"/>
    <x v="46"/>
    <x v="0"/>
    <x v="30"/>
    <x v="34"/>
  </r>
  <r>
    <x v="0"/>
    <x v="0"/>
    <x v="18"/>
    <x v="47"/>
    <x v="0"/>
    <x v="31"/>
    <x v="35"/>
  </r>
  <r>
    <x v="1"/>
    <x v="0"/>
    <x v="19"/>
    <x v="48"/>
    <x v="0"/>
    <x v="32"/>
    <x v="36"/>
  </r>
  <r>
    <x v="1"/>
    <x v="0"/>
    <x v="19"/>
    <x v="49"/>
    <x v="0"/>
    <x v="32"/>
    <x v="37"/>
  </r>
  <r>
    <x v="1"/>
    <x v="0"/>
    <x v="19"/>
    <x v="50"/>
    <x v="0"/>
    <x v="32"/>
    <x v="38"/>
  </r>
  <r>
    <x v="1"/>
    <x v="0"/>
    <x v="19"/>
    <x v="51"/>
    <x v="0"/>
    <x v="32"/>
    <x v="39"/>
  </r>
  <r>
    <x v="1"/>
    <x v="0"/>
    <x v="19"/>
    <x v="52"/>
    <x v="0"/>
    <x v="32"/>
    <x v="40"/>
  </r>
  <r>
    <x v="0"/>
    <x v="0"/>
    <x v="20"/>
    <x v="53"/>
    <x v="0"/>
    <x v="7"/>
    <x v="41"/>
  </r>
  <r>
    <x v="0"/>
    <x v="0"/>
    <x v="20"/>
    <x v="54"/>
    <x v="0"/>
    <x v="33"/>
    <x v="42"/>
  </r>
  <r>
    <x v="0"/>
    <x v="0"/>
    <x v="20"/>
    <x v="55"/>
    <x v="0"/>
    <x v="16"/>
    <x v="43"/>
  </r>
  <r>
    <x v="0"/>
    <x v="0"/>
    <x v="21"/>
    <x v="56"/>
    <x v="0"/>
    <x v="34"/>
    <x v="44"/>
  </r>
  <r>
    <x v="0"/>
    <x v="0"/>
    <x v="22"/>
    <x v="57"/>
    <x v="0"/>
    <x v="35"/>
    <x v="45"/>
  </r>
  <r>
    <x v="1"/>
    <x v="0"/>
    <x v="23"/>
    <x v="58"/>
    <x v="0"/>
    <x v="34"/>
    <x v="46"/>
  </r>
  <r>
    <x v="0"/>
    <x v="1"/>
    <x v="24"/>
    <x v="59"/>
    <x v="2"/>
    <x v="36"/>
    <x v="47"/>
  </r>
  <r>
    <x v="0"/>
    <x v="1"/>
    <x v="24"/>
    <x v="60"/>
    <x v="2"/>
    <x v="36"/>
    <x v="47"/>
  </r>
  <r>
    <x v="0"/>
    <x v="1"/>
    <x v="24"/>
    <x v="61"/>
    <x v="2"/>
    <x v="36"/>
    <x v="47"/>
  </r>
  <r>
    <x v="0"/>
    <x v="1"/>
    <x v="24"/>
    <x v="62"/>
    <x v="2"/>
    <x v="36"/>
    <x v="47"/>
  </r>
  <r>
    <x v="0"/>
    <x v="1"/>
    <x v="24"/>
    <x v="63"/>
    <x v="2"/>
    <x v="36"/>
    <x v="47"/>
  </r>
  <r>
    <x v="2"/>
    <x v="2"/>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r>
    <x v="2"/>
    <x v="3"/>
    <x v="25"/>
    <x v="64"/>
    <x v="3"/>
    <x v="32"/>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18" applyNumberFormats="0" applyBorderFormats="0" applyFontFormats="0" applyPatternFormats="0" applyAlignmentFormats="0" applyWidthHeightFormats="1" dataCaption="Values" updatedVersion="8" minRefreshableVersion="3" showDrill="0" useAutoFormatting="1" rowGrandTotals="0" itemPrintTitles="1" createdVersion="6" indent="0" compact="0" compactData="0" multipleFieldFilters="0">
  <location ref="A6:E59" firstHeaderRow="1" firstDataRow="1" firstDataCol="5" rowPageCount="2" colPageCount="1"/>
  <pivotFields count="7">
    <pivotField axis="axisPage" compact="0" outline="0" showAll="0">
      <items count="4">
        <item x="1"/>
        <item x="0"/>
        <item x="2"/>
        <item t="default"/>
      </items>
      <extLst>
        <ext xmlns:x14="http://schemas.microsoft.com/office/spreadsheetml/2009/9/main" uri="{2946ED86-A175-432a-8AC1-64E0C546D7DE}">
          <x14:pivotField fillDownLabels="1"/>
        </ext>
      </extLst>
    </pivotField>
    <pivotField axis="axisPage" compact="0" outline="0" showAll="0">
      <items count="5">
        <item x="3"/>
        <item x="0"/>
        <item x="1"/>
        <item x="2"/>
        <item t="default"/>
      </items>
      <extLst>
        <ext xmlns:x14="http://schemas.microsoft.com/office/spreadsheetml/2009/9/main" uri="{2946ED86-A175-432a-8AC1-64E0C546D7DE}">
          <x14:pivotField fillDownLabels="1"/>
        </ext>
      </extLst>
    </pivotField>
    <pivotField axis="axisRow" compact="0" outline="0" showAll="0" defaultSubtotal="0">
      <items count="26">
        <item x="3"/>
        <item x="23"/>
        <item x="24"/>
        <item x="20"/>
        <item x="5"/>
        <item x="6"/>
        <item x="4"/>
        <item x="7"/>
        <item x="21"/>
        <item x="22"/>
        <item x="8"/>
        <item x="16"/>
        <item x="17"/>
        <item x="14"/>
        <item x="11"/>
        <item x="12"/>
        <item x="2"/>
        <item x="9"/>
        <item x="10"/>
        <item x="0"/>
        <item x="1"/>
        <item x="13"/>
        <item x="15"/>
        <item x="18"/>
        <item x="19"/>
        <item x="25"/>
      </items>
      <extLst>
        <ext xmlns:x14="http://schemas.microsoft.com/office/spreadsheetml/2009/9/main" uri="{2946ED86-A175-432a-8AC1-64E0C546D7DE}">
          <x14:pivotField fillDownLabels="1"/>
        </ext>
      </extLst>
    </pivotField>
    <pivotField axis="axisRow" compact="0" outline="0" showAll="0" defaultSubtotal="0">
      <items count="65">
        <item x="3"/>
        <item x="5"/>
        <item x="4"/>
        <item x="37"/>
        <item x="38"/>
        <item x="58"/>
        <item x="16"/>
        <item x="15"/>
        <item x="55"/>
        <item x="53"/>
        <item x="54"/>
        <item x="8"/>
        <item x="7"/>
        <item x="10"/>
        <item x="62"/>
        <item x="61"/>
        <item x="9"/>
        <item x="11"/>
        <item x="39"/>
        <item x="6"/>
        <item x="60"/>
        <item x="26"/>
        <item x="56"/>
        <item x="57"/>
        <item x="36"/>
        <item x="13"/>
        <item x="27"/>
        <item x="28"/>
        <item x="29"/>
        <item x="32"/>
        <item x="33"/>
        <item x="31"/>
        <item x="30"/>
        <item x="34"/>
        <item x="40"/>
        <item x="41"/>
        <item x="42"/>
        <item x="23"/>
        <item x="18"/>
        <item x="17"/>
        <item x="59"/>
        <item x="19"/>
        <item x="20"/>
        <item x="2"/>
        <item x="12"/>
        <item x="14"/>
        <item x="0"/>
        <item x="1"/>
        <item x="35"/>
        <item x="63"/>
        <item x="21"/>
        <item x="22"/>
        <item x="25"/>
        <item x="24"/>
        <item x="47"/>
        <item x="45"/>
        <item x="46"/>
        <item x="43"/>
        <item x="44"/>
        <item x="48"/>
        <item x="50"/>
        <item x="49"/>
        <item x="52"/>
        <item x="51"/>
        <item x="64"/>
      </items>
      <extLst>
        <ext xmlns:x14="http://schemas.microsoft.com/office/spreadsheetml/2009/9/main" uri="{2946ED86-A175-432a-8AC1-64E0C546D7DE}">
          <x14:pivotField fillDownLabels="1"/>
        </ext>
      </extLst>
    </pivotField>
    <pivotField axis="axisRow" compact="0" outline="0" showAll="0" defaultSubtotal="0">
      <items count="4">
        <item x="1"/>
        <item x="0"/>
        <item x="2"/>
        <item x="3"/>
      </items>
      <extLst>
        <ext xmlns:x14="http://schemas.microsoft.com/office/spreadsheetml/2009/9/main" uri="{2946ED86-A175-432a-8AC1-64E0C546D7DE}">
          <x14:pivotField fillDownLabels="1"/>
        </ext>
      </extLst>
    </pivotField>
    <pivotField axis="axisRow" compact="0" outline="0" showAll="0" defaultSubtotal="0">
      <items count="38">
        <item x="19"/>
        <item x="11"/>
        <item x="10"/>
        <item x="17"/>
        <item x="0"/>
        <item x="9"/>
        <item x="2"/>
        <item x="12"/>
        <item x="6"/>
        <item x="3"/>
        <item x="18"/>
        <item x="1"/>
        <item x="7"/>
        <item x="4"/>
        <item x="15"/>
        <item x="8"/>
        <item x="13"/>
        <item x="33"/>
        <item x="14"/>
        <item x="5"/>
        <item x="16"/>
        <item x="31"/>
        <item x="34"/>
        <item x="30"/>
        <item x="20"/>
        <item x="29"/>
        <item x="21"/>
        <item x="25"/>
        <item x="35"/>
        <item x="28"/>
        <item x="26"/>
        <item x="22"/>
        <item x="24"/>
        <item x="23"/>
        <item x="27"/>
        <item x="36"/>
        <item x="32"/>
        <item m="1" x="37"/>
      </items>
      <extLst>
        <ext xmlns:x14="http://schemas.microsoft.com/office/spreadsheetml/2009/9/main" uri="{2946ED86-A175-432a-8AC1-64E0C546D7DE}">
          <x14:pivotField fillDownLabels="1"/>
        </ext>
      </extLst>
    </pivotField>
    <pivotField axis="axisRow" compact="0" outline="0" showAll="0">
      <items count="91">
        <item m="1" x="70"/>
        <item m="1" x="65"/>
        <item m="1" x="64"/>
        <item m="1" x="68"/>
        <item m="1" x="54"/>
        <item x="18"/>
        <item m="1" x="56"/>
        <item m="1" x="63"/>
        <item x="9"/>
        <item m="1" x="57"/>
        <item m="1" x="60"/>
        <item m="1" x="69"/>
        <item m="1" x="55"/>
        <item m="1" x="58"/>
        <item x="41"/>
        <item m="1" x="61"/>
        <item m="1" x="66"/>
        <item m="1" x="62"/>
        <item x="42"/>
        <item m="1" x="67"/>
        <item m="1" x="59"/>
        <item x="43"/>
        <item x="15"/>
        <item m="1" x="88"/>
        <item m="1" x="82"/>
        <item m="1" x="83"/>
        <item m="1" x="76"/>
        <item m="1" x="81"/>
        <item x="20"/>
        <item m="1" x="80"/>
        <item m="1" x="89"/>
        <item m="1" x="77"/>
        <item m="1" x="74"/>
        <item m="1" x="79"/>
        <item m="1" x="72"/>
        <item m="1" x="71"/>
        <item m="1" x="75"/>
        <item m="1" x="84"/>
        <item m="1" x="73"/>
        <item x="28"/>
        <item m="1" x="85"/>
        <item x="45"/>
        <item m="1" x="86"/>
        <item m="1" x="87"/>
        <item m="1" x="78"/>
        <item x="47"/>
        <item x="48"/>
        <item x="0"/>
        <item x="1"/>
        <item x="2"/>
        <item x="3"/>
        <item x="4"/>
        <item x="5"/>
        <item x="6"/>
        <item x="7"/>
        <item x="8"/>
        <item x="10"/>
        <item x="11"/>
        <item x="12"/>
        <item x="13"/>
        <item x="14"/>
        <item x="35"/>
        <item x="16"/>
        <item x="17"/>
        <item m="1" x="53"/>
        <item x="19"/>
        <item x="21"/>
        <item x="22"/>
        <item x="23"/>
        <item x="24"/>
        <item x="25"/>
        <item x="26"/>
        <item x="27"/>
        <item m="1" x="49"/>
        <item x="29"/>
        <item x="30"/>
        <item x="31"/>
        <item x="32"/>
        <item x="33"/>
        <item x="34"/>
        <item x="36"/>
        <item x="37"/>
        <item x="38"/>
        <item x="39"/>
        <item x="40"/>
        <item m="1" x="50"/>
        <item m="1" x="51"/>
        <item m="1" x="52"/>
        <item x="44"/>
        <item x="46"/>
        <item t="default"/>
      </items>
      <extLst>
        <ext xmlns:x14="http://schemas.microsoft.com/office/spreadsheetml/2009/9/main" uri="{2946ED86-A175-432a-8AC1-64E0C546D7DE}">
          <x14:pivotField fillDownLabels="1"/>
        </ext>
      </extLst>
    </pivotField>
  </pivotFields>
  <rowFields count="5">
    <field x="2"/>
    <field x="3"/>
    <field x="4"/>
    <field x="5"/>
    <field x="6"/>
  </rowFields>
  <rowItems count="53">
    <i>
      <x/>
      <x/>
      <x v="1"/>
      <x v="9"/>
      <x v="50"/>
    </i>
    <i r="1">
      <x v="1"/>
      <x v="1"/>
      <x v="19"/>
      <x v="52"/>
    </i>
    <i r="1">
      <x v="2"/>
      <x v="1"/>
      <x v="13"/>
      <x v="51"/>
    </i>
    <i>
      <x v="3"/>
      <x v="8"/>
      <x v="1"/>
      <x v="20"/>
      <x v="21"/>
    </i>
    <i r="1">
      <x v="9"/>
      <x v="1"/>
      <x v="12"/>
      <x v="14"/>
    </i>
    <i r="1">
      <x v="10"/>
      <x v="1"/>
      <x v="17"/>
      <x v="18"/>
    </i>
    <i>
      <x v="4"/>
      <x v="11"/>
      <x v="1"/>
      <x v="15"/>
      <x v="55"/>
    </i>
    <i r="1">
      <x v="12"/>
      <x v="1"/>
      <x v="12"/>
      <x v="54"/>
    </i>
    <i>
      <x v="5"/>
      <x v="13"/>
      <x/>
      <x v="2"/>
      <x v="56"/>
    </i>
    <i r="1">
      <x v="16"/>
      <x v="1"/>
      <x v="5"/>
      <x v="8"/>
    </i>
    <i r="1">
      <x v="17"/>
      <x/>
      <x v="1"/>
      <x v="57"/>
    </i>
    <i>
      <x v="6"/>
      <x v="19"/>
      <x v="1"/>
      <x v="8"/>
      <x v="53"/>
    </i>
    <i>
      <x v="7"/>
      <x v="44"/>
      <x v="1"/>
      <x v="5"/>
      <x v="58"/>
    </i>
    <i>
      <x v="8"/>
      <x v="22"/>
      <x v="1"/>
      <x v="22"/>
      <x v="88"/>
    </i>
    <i>
      <x v="9"/>
      <x v="23"/>
      <x v="1"/>
      <x v="28"/>
      <x v="41"/>
    </i>
    <i>
      <x v="10"/>
      <x v="25"/>
      <x/>
      <x v="7"/>
      <x v="8"/>
    </i>
    <i>
      <x v="11"/>
      <x v="3"/>
      <x v="1"/>
      <x v="24"/>
      <x v="72"/>
    </i>
    <i r="1">
      <x v="4"/>
      <x v="1"/>
      <x v="26"/>
      <x v="28"/>
    </i>
    <i r="1">
      <x v="18"/>
      <x v="1"/>
      <x v="32"/>
      <x v="39"/>
    </i>
    <i r="1">
      <x v="24"/>
      <x v="1"/>
      <x v="31"/>
      <x v="67"/>
    </i>
    <i r="1">
      <x v="26"/>
      <x v="1"/>
      <x v="26"/>
      <x v="66"/>
    </i>
    <i r="1">
      <x v="27"/>
      <x v="1"/>
      <x v="31"/>
      <x v="67"/>
    </i>
    <i r="1">
      <x v="28"/>
      <x v="1"/>
      <x v="31"/>
      <x v="68"/>
    </i>
    <i r="1">
      <x v="29"/>
      <x v="1"/>
      <x v="31"/>
      <x v="67"/>
    </i>
    <i r="1">
      <x v="30"/>
      <x v="1"/>
      <x v="31"/>
      <x v="70"/>
    </i>
    <i r="1">
      <x v="31"/>
      <x v="1"/>
      <x v="31"/>
      <x v="69"/>
    </i>
    <i r="1">
      <x v="32"/>
      <x v="1"/>
      <x v="31"/>
      <x v="67"/>
    </i>
    <i r="1">
      <x v="33"/>
      <x v="1"/>
      <x v="31"/>
      <x v="71"/>
    </i>
    <i r="1">
      <x v="48"/>
      <x v="1"/>
      <x v="33"/>
      <x v="69"/>
    </i>
    <i>
      <x v="12"/>
      <x v="34"/>
      <x v="1"/>
      <x v="27"/>
      <x v="66"/>
    </i>
    <i r="1">
      <x v="35"/>
      <x v="1"/>
      <x v="30"/>
      <x v="74"/>
    </i>
    <i r="1">
      <x v="36"/>
      <x v="1"/>
      <x v="34"/>
      <x v="75"/>
    </i>
    <i>
      <x v="13"/>
      <x v="37"/>
      <x/>
      <x v="4"/>
      <x v="5"/>
    </i>
    <i>
      <x v="14"/>
      <x v="38"/>
      <x v="1"/>
      <x v="20"/>
      <x v="22"/>
    </i>
    <i r="1">
      <x v="39"/>
      <x v="1"/>
      <x v="14"/>
      <x v="51"/>
    </i>
    <i>
      <x v="15"/>
      <x v="41"/>
      <x v="1"/>
      <x v="9"/>
      <x v="50"/>
    </i>
    <i r="1">
      <x v="42"/>
      <x/>
      <x v="3"/>
      <x v="62"/>
    </i>
    <i>
      <x v="16"/>
      <x v="43"/>
      <x v="1"/>
      <x v="6"/>
      <x v="49"/>
    </i>
    <i>
      <x v="17"/>
      <x v="45"/>
      <x v="1"/>
      <x v="16"/>
      <x v="59"/>
    </i>
    <i>
      <x v="18"/>
      <x v="6"/>
      <x v="1"/>
      <x v="18"/>
      <x v="60"/>
    </i>
    <i r="1">
      <x v="7"/>
      <x v="1"/>
      <x v="18"/>
      <x v="60"/>
    </i>
    <i r="1">
      <x v="21"/>
      <x v="1"/>
      <x v="24"/>
      <x v="28"/>
    </i>
    <i>
      <x v="19"/>
      <x v="46"/>
      <x v="1"/>
      <x v="4"/>
      <x v="47"/>
    </i>
    <i>
      <x v="20"/>
      <x v="47"/>
      <x v="1"/>
      <x v="11"/>
      <x v="48"/>
    </i>
    <i>
      <x v="21"/>
      <x v="50"/>
      <x v="1"/>
      <x v="10"/>
      <x v="63"/>
    </i>
    <i r="1">
      <x v="51"/>
      <x/>
      <x v="3"/>
      <x v="62"/>
    </i>
    <i>
      <x v="22"/>
      <x v="52"/>
      <x v="1"/>
      <x v="8"/>
      <x v="48"/>
    </i>
    <i r="1">
      <x v="53"/>
      <x/>
      <x/>
      <x v="65"/>
    </i>
    <i>
      <x v="23"/>
      <x v="54"/>
      <x v="1"/>
      <x v="21"/>
      <x v="61"/>
    </i>
    <i r="1">
      <x v="55"/>
      <x v="1"/>
      <x v="25"/>
      <x v="78"/>
    </i>
    <i r="1">
      <x v="56"/>
      <x v="1"/>
      <x v="23"/>
      <x v="79"/>
    </i>
    <i r="1">
      <x v="57"/>
      <x v="1"/>
      <x v="31"/>
      <x v="76"/>
    </i>
    <i r="1">
      <x v="58"/>
      <x v="1"/>
      <x v="29"/>
      <x v="77"/>
    </i>
  </rowItems>
  <colItems count="1">
    <i/>
  </colItems>
  <pageFields count="2">
    <pageField fld="0" item="1" hier="0"/>
    <pageField fld="1" item="1" hier="0"/>
  </pageFields>
  <formats count="517">
    <format dxfId="518">
      <pivotArea type="all" dataOnly="0" outline="0" collapsedLevelsAreSubtotals="1" fieldPosition="0"/>
    </format>
    <format dxfId="517">
      <pivotArea field="2" type="button" dataOnly="0" labelOnly="1" outline="0" axis="axisRow" fieldPosition="0"/>
    </format>
    <format dxfId="516">
      <pivotArea field="3" type="button" dataOnly="0" labelOnly="1" outline="0" axis="axisRow" fieldPosition="1"/>
    </format>
    <format dxfId="515">
      <pivotArea field="4" type="button" dataOnly="0" labelOnly="1" outline="0" axis="axisRow" fieldPosition="2"/>
    </format>
    <format dxfId="514">
      <pivotArea field="5" type="button" dataOnly="0" labelOnly="1" outline="0" axis="axisRow" fieldPosition="3"/>
    </format>
    <format dxfId="513">
      <pivotArea field="6" type="button" dataOnly="0" labelOnly="1" outline="0" axis="axisRow" fieldPosition="4"/>
    </format>
    <format dxfId="512">
      <pivotArea dataOnly="0" labelOnly="1" outline="0" fieldPosition="0">
        <references count="1">
          <reference field="2" count="23">
            <x v="0"/>
            <x v="3"/>
            <x v="4"/>
            <x v="5"/>
            <x v="6"/>
            <x v="7"/>
            <x v="8"/>
            <x v="9"/>
            <x v="10"/>
            <x v="11"/>
            <x v="12"/>
            <x v="13"/>
            <x v="14"/>
            <x v="15"/>
            <x v="16"/>
            <x v="17"/>
            <x v="18"/>
            <x v="19"/>
            <x v="20"/>
            <x v="21"/>
            <x v="22"/>
            <x v="23"/>
            <x v="24"/>
          </reference>
        </references>
      </pivotArea>
    </format>
    <format dxfId="511">
      <pivotArea dataOnly="0" labelOnly="1" grandRow="1" outline="0" fieldPosition="0"/>
    </format>
    <format dxfId="510">
      <pivotArea dataOnly="0" labelOnly="1" outline="0" fieldPosition="0">
        <references count="2">
          <reference field="2" count="1" selected="0">
            <x v="0"/>
          </reference>
          <reference field="3" count="3">
            <x v="0"/>
            <x v="1"/>
            <x v="2"/>
          </reference>
        </references>
      </pivotArea>
    </format>
    <format dxfId="509">
      <pivotArea dataOnly="0" labelOnly="1" outline="0" fieldPosition="0">
        <references count="2">
          <reference field="2" count="1" selected="0">
            <x v="3"/>
          </reference>
          <reference field="3" count="3">
            <x v="8"/>
            <x v="9"/>
            <x v="10"/>
          </reference>
        </references>
      </pivotArea>
    </format>
    <format dxfId="508">
      <pivotArea dataOnly="0" labelOnly="1" outline="0" fieldPosition="0">
        <references count="2">
          <reference field="2" count="1" selected="0">
            <x v="4"/>
          </reference>
          <reference field="3" count="2">
            <x v="11"/>
            <x v="12"/>
          </reference>
        </references>
      </pivotArea>
    </format>
    <format dxfId="507">
      <pivotArea dataOnly="0" labelOnly="1" outline="0" fieldPosition="0">
        <references count="2">
          <reference field="2" count="1" selected="0">
            <x v="5"/>
          </reference>
          <reference field="3" count="3">
            <x v="13"/>
            <x v="16"/>
            <x v="17"/>
          </reference>
        </references>
      </pivotArea>
    </format>
    <format dxfId="506">
      <pivotArea dataOnly="0" labelOnly="1" outline="0" fieldPosition="0">
        <references count="2">
          <reference field="2" count="1" selected="0">
            <x v="6"/>
          </reference>
          <reference field="3" count="1">
            <x v="19"/>
          </reference>
        </references>
      </pivotArea>
    </format>
    <format dxfId="505">
      <pivotArea dataOnly="0" labelOnly="1" outline="0" fieldPosition="0">
        <references count="2">
          <reference field="2" count="1" selected="0">
            <x v="7"/>
          </reference>
          <reference field="3" count="1">
            <x v="44"/>
          </reference>
        </references>
      </pivotArea>
    </format>
    <format dxfId="504">
      <pivotArea dataOnly="0" labelOnly="1" outline="0" fieldPosition="0">
        <references count="2">
          <reference field="2" count="1" selected="0">
            <x v="8"/>
          </reference>
          <reference field="3" count="1">
            <x v="22"/>
          </reference>
        </references>
      </pivotArea>
    </format>
    <format dxfId="503">
      <pivotArea dataOnly="0" labelOnly="1" outline="0" fieldPosition="0">
        <references count="2">
          <reference field="2" count="1" selected="0">
            <x v="9"/>
          </reference>
          <reference field="3" count="1">
            <x v="23"/>
          </reference>
        </references>
      </pivotArea>
    </format>
    <format dxfId="502">
      <pivotArea dataOnly="0" labelOnly="1" outline="0" fieldPosition="0">
        <references count="2">
          <reference field="2" count="1" selected="0">
            <x v="10"/>
          </reference>
          <reference field="3" count="1">
            <x v="25"/>
          </reference>
        </references>
      </pivotArea>
    </format>
    <format dxfId="501">
      <pivotArea dataOnly="0" labelOnly="1" outline="0" fieldPosition="0">
        <references count="2">
          <reference field="2" count="1" selected="0">
            <x v="11"/>
          </reference>
          <reference field="3" count="13">
            <x v="3"/>
            <x v="4"/>
            <x v="18"/>
            <x v="24"/>
            <x v="26"/>
            <x v="27"/>
            <x v="28"/>
            <x v="29"/>
            <x v="30"/>
            <x v="31"/>
            <x v="32"/>
            <x v="33"/>
            <x v="48"/>
          </reference>
        </references>
      </pivotArea>
    </format>
    <format dxfId="500">
      <pivotArea dataOnly="0" labelOnly="1" outline="0" fieldPosition="0">
        <references count="2">
          <reference field="2" count="1" selected="0">
            <x v="12"/>
          </reference>
          <reference field="3" count="3">
            <x v="34"/>
            <x v="35"/>
            <x v="36"/>
          </reference>
        </references>
      </pivotArea>
    </format>
    <format dxfId="499">
      <pivotArea dataOnly="0" labelOnly="1" outline="0" fieldPosition="0">
        <references count="2">
          <reference field="2" count="1" selected="0">
            <x v="13"/>
          </reference>
          <reference field="3" count="1">
            <x v="37"/>
          </reference>
        </references>
      </pivotArea>
    </format>
    <format dxfId="498">
      <pivotArea dataOnly="0" labelOnly="1" outline="0" fieldPosition="0">
        <references count="2">
          <reference field="2" count="1" selected="0">
            <x v="14"/>
          </reference>
          <reference field="3" count="2">
            <x v="38"/>
            <x v="39"/>
          </reference>
        </references>
      </pivotArea>
    </format>
    <format dxfId="497">
      <pivotArea dataOnly="0" labelOnly="1" outline="0" fieldPosition="0">
        <references count="2">
          <reference field="2" count="1" selected="0">
            <x v="15"/>
          </reference>
          <reference field="3" count="2">
            <x v="41"/>
            <x v="42"/>
          </reference>
        </references>
      </pivotArea>
    </format>
    <format dxfId="496">
      <pivotArea dataOnly="0" labelOnly="1" outline="0" fieldPosition="0">
        <references count="2">
          <reference field="2" count="1" selected="0">
            <x v="16"/>
          </reference>
          <reference field="3" count="1">
            <x v="43"/>
          </reference>
        </references>
      </pivotArea>
    </format>
    <format dxfId="495">
      <pivotArea dataOnly="0" labelOnly="1" outline="0" fieldPosition="0">
        <references count="2">
          <reference field="2" count="1" selected="0">
            <x v="17"/>
          </reference>
          <reference field="3" count="1">
            <x v="45"/>
          </reference>
        </references>
      </pivotArea>
    </format>
    <format dxfId="494">
      <pivotArea dataOnly="0" labelOnly="1" outline="0" fieldPosition="0">
        <references count="2">
          <reference field="2" count="1" selected="0">
            <x v="18"/>
          </reference>
          <reference field="3" count="3">
            <x v="6"/>
            <x v="7"/>
            <x v="21"/>
          </reference>
        </references>
      </pivotArea>
    </format>
    <format dxfId="493">
      <pivotArea dataOnly="0" labelOnly="1" outline="0" fieldPosition="0">
        <references count="2">
          <reference field="2" count="1" selected="0">
            <x v="19"/>
          </reference>
          <reference field="3" count="1">
            <x v="46"/>
          </reference>
        </references>
      </pivotArea>
    </format>
    <format dxfId="492">
      <pivotArea dataOnly="0" labelOnly="1" outline="0" fieldPosition="0">
        <references count="2">
          <reference field="2" count="1" selected="0">
            <x v="20"/>
          </reference>
          <reference field="3" count="1">
            <x v="47"/>
          </reference>
        </references>
      </pivotArea>
    </format>
    <format dxfId="491">
      <pivotArea dataOnly="0" labelOnly="1" outline="0" fieldPosition="0">
        <references count="2">
          <reference field="2" count="1" selected="0">
            <x v="21"/>
          </reference>
          <reference field="3" count="2">
            <x v="50"/>
            <x v="51"/>
          </reference>
        </references>
      </pivotArea>
    </format>
    <format dxfId="490">
      <pivotArea dataOnly="0" labelOnly="1" outline="0" fieldPosition="0">
        <references count="2">
          <reference field="2" count="1" selected="0">
            <x v="22"/>
          </reference>
          <reference field="3" count="2">
            <x v="52"/>
            <x v="53"/>
          </reference>
        </references>
      </pivotArea>
    </format>
    <format dxfId="489">
      <pivotArea dataOnly="0" labelOnly="1" outline="0" fieldPosition="0">
        <references count="2">
          <reference field="2" count="1" selected="0">
            <x v="23"/>
          </reference>
          <reference field="3" count="5">
            <x v="54"/>
            <x v="55"/>
            <x v="56"/>
            <x v="57"/>
            <x v="58"/>
          </reference>
        </references>
      </pivotArea>
    </format>
    <format dxfId="488">
      <pivotArea dataOnly="0" labelOnly="1" outline="0" fieldPosition="0">
        <references count="2">
          <reference field="2" count="1" selected="0">
            <x v="24"/>
          </reference>
          <reference field="3" count="5">
            <x v="59"/>
            <x v="60"/>
            <x v="61"/>
            <x v="62"/>
            <x v="63"/>
          </reference>
        </references>
      </pivotArea>
    </format>
    <format dxfId="487">
      <pivotArea dataOnly="0" labelOnly="1" outline="0" fieldPosition="0">
        <references count="3">
          <reference field="2" count="1" selected="0">
            <x v="0"/>
          </reference>
          <reference field="3" count="1" selected="0">
            <x v="0"/>
          </reference>
          <reference field="4" count="1">
            <x v="1"/>
          </reference>
        </references>
      </pivotArea>
    </format>
    <format dxfId="486">
      <pivotArea dataOnly="0" labelOnly="1" outline="0" fieldPosition="0">
        <references count="3">
          <reference field="2" count="1" selected="0">
            <x v="5"/>
          </reference>
          <reference field="3" count="1" selected="0">
            <x v="13"/>
          </reference>
          <reference field="4" count="1">
            <x v="0"/>
          </reference>
        </references>
      </pivotArea>
    </format>
    <format dxfId="485">
      <pivotArea dataOnly="0" labelOnly="1" outline="0" fieldPosition="0">
        <references count="3">
          <reference field="2" count="1" selected="0">
            <x v="5"/>
          </reference>
          <reference field="3" count="1" selected="0">
            <x v="16"/>
          </reference>
          <reference field="4" count="1">
            <x v="1"/>
          </reference>
        </references>
      </pivotArea>
    </format>
    <format dxfId="484">
      <pivotArea dataOnly="0" labelOnly="1" outline="0" fieldPosition="0">
        <references count="3">
          <reference field="2" count="1" selected="0">
            <x v="5"/>
          </reference>
          <reference field="3" count="1" selected="0">
            <x v="17"/>
          </reference>
          <reference field="4" count="1">
            <x v="0"/>
          </reference>
        </references>
      </pivotArea>
    </format>
    <format dxfId="483">
      <pivotArea dataOnly="0" labelOnly="1" outline="0" fieldPosition="0">
        <references count="3">
          <reference field="2" count="1" selected="0">
            <x v="6"/>
          </reference>
          <reference field="3" count="1" selected="0">
            <x v="19"/>
          </reference>
          <reference field="4" count="1">
            <x v="1"/>
          </reference>
        </references>
      </pivotArea>
    </format>
    <format dxfId="482">
      <pivotArea dataOnly="0" labelOnly="1" outline="0" fieldPosition="0">
        <references count="3">
          <reference field="2" count="1" selected="0">
            <x v="10"/>
          </reference>
          <reference field="3" count="1" selected="0">
            <x v="25"/>
          </reference>
          <reference field="4" count="1">
            <x v="0"/>
          </reference>
        </references>
      </pivotArea>
    </format>
    <format dxfId="481">
      <pivotArea dataOnly="0" labelOnly="1" outline="0" fieldPosition="0">
        <references count="3">
          <reference field="2" count="1" selected="0">
            <x v="11"/>
          </reference>
          <reference field="3" count="1" selected="0">
            <x v="3"/>
          </reference>
          <reference field="4" count="1">
            <x v="1"/>
          </reference>
        </references>
      </pivotArea>
    </format>
    <format dxfId="480">
      <pivotArea dataOnly="0" labelOnly="1" outline="0" fieldPosition="0">
        <references count="3">
          <reference field="2" count="1" selected="0">
            <x v="13"/>
          </reference>
          <reference field="3" count="1" selected="0">
            <x v="37"/>
          </reference>
          <reference field="4" count="1">
            <x v="0"/>
          </reference>
        </references>
      </pivotArea>
    </format>
    <format dxfId="479">
      <pivotArea dataOnly="0" labelOnly="1" outline="0" fieldPosition="0">
        <references count="3">
          <reference field="2" count="1" selected="0">
            <x v="14"/>
          </reference>
          <reference field="3" count="1" selected="0">
            <x v="38"/>
          </reference>
          <reference field="4" count="1">
            <x v="1"/>
          </reference>
        </references>
      </pivotArea>
    </format>
    <format dxfId="478">
      <pivotArea dataOnly="0" labelOnly="1" outline="0" fieldPosition="0">
        <references count="3">
          <reference field="2" count="1" selected="0">
            <x v="15"/>
          </reference>
          <reference field="3" count="1" selected="0">
            <x v="42"/>
          </reference>
          <reference field="4" count="1">
            <x v="0"/>
          </reference>
        </references>
      </pivotArea>
    </format>
    <format dxfId="477">
      <pivotArea dataOnly="0" labelOnly="1" outline="0" fieldPosition="0">
        <references count="3">
          <reference field="2" count="1" selected="0">
            <x v="16"/>
          </reference>
          <reference field="3" count="1" selected="0">
            <x v="43"/>
          </reference>
          <reference field="4" count="1">
            <x v="1"/>
          </reference>
        </references>
      </pivotArea>
    </format>
    <format dxfId="476">
      <pivotArea dataOnly="0" labelOnly="1" outline="0" fieldPosition="0">
        <references count="3">
          <reference field="2" count="1" selected="0">
            <x v="21"/>
          </reference>
          <reference field="3" count="1" selected="0">
            <x v="51"/>
          </reference>
          <reference field="4" count="1">
            <x v="0"/>
          </reference>
        </references>
      </pivotArea>
    </format>
    <format dxfId="475">
      <pivotArea dataOnly="0" labelOnly="1" outline="0" fieldPosition="0">
        <references count="3">
          <reference field="2" count="1" selected="0">
            <x v="22"/>
          </reference>
          <reference field="3" count="1" selected="0">
            <x v="52"/>
          </reference>
          <reference field="4" count="1">
            <x v="1"/>
          </reference>
        </references>
      </pivotArea>
    </format>
    <format dxfId="474">
      <pivotArea dataOnly="0" labelOnly="1" outline="0" fieldPosition="0">
        <references count="3">
          <reference field="2" count="1" selected="0">
            <x v="22"/>
          </reference>
          <reference field="3" count="1" selected="0">
            <x v="53"/>
          </reference>
          <reference field="4" count="1">
            <x v="0"/>
          </reference>
        </references>
      </pivotArea>
    </format>
    <format dxfId="473">
      <pivotArea dataOnly="0" labelOnly="1" outline="0" fieldPosition="0">
        <references count="3">
          <reference field="2" count="1" selected="0">
            <x v="23"/>
          </reference>
          <reference field="3" count="1" selected="0">
            <x v="54"/>
          </reference>
          <reference field="4" count="1">
            <x v="1"/>
          </reference>
        </references>
      </pivotArea>
    </format>
    <format dxfId="472">
      <pivotArea dataOnly="0" labelOnly="1" outline="0" fieldPosition="0">
        <references count="4">
          <reference field="2" count="1" selected="0">
            <x v="0"/>
          </reference>
          <reference field="3" count="1" selected="0">
            <x v="0"/>
          </reference>
          <reference field="4" count="1" selected="0">
            <x v="1"/>
          </reference>
          <reference field="5" count="1">
            <x v="9"/>
          </reference>
        </references>
      </pivotArea>
    </format>
    <format dxfId="471">
      <pivotArea dataOnly="0" labelOnly="1" outline="0" fieldPosition="0">
        <references count="4">
          <reference field="2" count="1" selected="0">
            <x v="0"/>
          </reference>
          <reference field="3" count="1" selected="0">
            <x v="1"/>
          </reference>
          <reference field="4" count="1" selected="0">
            <x v="1"/>
          </reference>
          <reference field="5" count="1">
            <x v="19"/>
          </reference>
        </references>
      </pivotArea>
    </format>
    <format dxfId="470">
      <pivotArea dataOnly="0" labelOnly="1" outline="0" fieldPosition="0">
        <references count="4">
          <reference field="2" count="1" selected="0">
            <x v="0"/>
          </reference>
          <reference field="3" count="1" selected="0">
            <x v="2"/>
          </reference>
          <reference field="4" count="1" selected="0">
            <x v="1"/>
          </reference>
          <reference field="5" count="1">
            <x v="13"/>
          </reference>
        </references>
      </pivotArea>
    </format>
    <format dxfId="469">
      <pivotArea dataOnly="0" labelOnly="1" outline="0" fieldPosition="0">
        <references count="4">
          <reference field="2" count="1" selected="0">
            <x v="3"/>
          </reference>
          <reference field="3" count="1" selected="0">
            <x v="8"/>
          </reference>
          <reference field="4" count="1" selected="0">
            <x v="1"/>
          </reference>
          <reference field="5" count="1">
            <x v="20"/>
          </reference>
        </references>
      </pivotArea>
    </format>
    <format dxfId="468">
      <pivotArea dataOnly="0" labelOnly="1" outline="0" fieldPosition="0">
        <references count="4">
          <reference field="2" count="1" selected="0">
            <x v="3"/>
          </reference>
          <reference field="3" count="1" selected="0">
            <x v="9"/>
          </reference>
          <reference field="4" count="1" selected="0">
            <x v="1"/>
          </reference>
          <reference field="5" count="1">
            <x v="12"/>
          </reference>
        </references>
      </pivotArea>
    </format>
    <format dxfId="467">
      <pivotArea dataOnly="0" labelOnly="1" outline="0" fieldPosition="0">
        <references count="4">
          <reference field="2" count="1" selected="0">
            <x v="3"/>
          </reference>
          <reference field="3" count="1" selected="0">
            <x v="10"/>
          </reference>
          <reference field="4" count="1" selected="0">
            <x v="1"/>
          </reference>
          <reference field="5" count="1">
            <x v="17"/>
          </reference>
        </references>
      </pivotArea>
    </format>
    <format dxfId="466">
      <pivotArea dataOnly="0" labelOnly="1" outline="0" fieldPosition="0">
        <references count="4">
          <reference field="2" count="1" selected="0">
            <x v="4"/>
          </reference>
          <reference field="3" count="1" selected="0">
            <x v="11"/>
          </reference>
          <reference field="4" count="1" selected="0">
            <x v="1"/>
          </reference>
          <reference field="5" count="1">
            <x v="15"/>
          </reference>
        </references>
      </pivotArea>
    </format>
    <format dxfId="465">
      <pivotArea dataOnly="0" labelOnly="1" outline="0" fieldPosition="0">
        <references count="4">
          <reference field="2" count="1" selected="0">
            <x v="4"/>
          </reference>
          <reference field="3" count="1" selected="0">
            <x v="12"/>
          </reference>
          <reference field="4" count="1" selected="0">
            <x v="1"/>
          </reference>
          <reference field="5" count="1">
            <x v="12"/>
          </reference>
        </references>
      </pivotArea>
    </format>
    <format dxfId="464">
      <pivotArea dataOnly="0" labelOnly="1" outline="0" fieldPosition="0">
        <references count="4">
          <reference field="2" count="1" selected="0">
            <x v="5"/>
          </reference>
          <reference field="3" count="1" selected="0">
            <x v="13"/>
          </reference>
          <reference field="4" count="1" selected="0">
            <x v="0"/>
          </reference>
          <reference field="5" count="1">
            <x v="2"/>
          </reference>
        </references>
      </pivotArea>
    </format>
    <format dxfId="463">
      <pivotArea dataOnly="0" labelOnly="1" outline="0" fieldPosition="0">
        <references count="4">
          <reference field="2" count="1" selected="0">
            <x v="5"/>
          </reference>
          <reference field="3" count="1" selected="0">
            <x v="16"/>
          </reference>
          <reference field="4" count="1" selected="0">
            <x v="1"/>
          </reference>
          <reference field="5" count="1">
            <x v="5"/>
          </reference>
        </references>
      </pivotArea>
    </format>
    <format dxfId="462">
      <pivotArea dataOnly="0" labelOnly="1" outline="0" fieldPosition="0">
        <references count="4">
          <reference field="2" count="1" selected="0">
            <x v="5"/>
          </reference>
          <reference field="3" count="1" selected="0">
            <x v="17"/>
          </reference>
          <reference field="4" count="1" selected="0">
            <x v="0"/>
          </reference>
          <reference field="5" count="1">
            <x v="1"/>
          </reference>
        </references>
      </pivotArea>
    </format>
    <format dxfId="461">
      <pivotArea dataOnly="0" labelOnly="1" outline="0" fieldPosition="0">
        <references count="4">
          <reference field="2" count="1" selected="0">
            <x v="6"/>
          </reference>
          <reference field="3" count="1" selected="0">
            <x v="19"/>
          </reference>
          <reference field="4" count="1" selected="0">
            <x v="1"/>
          </reference>
          <reference field="5" count="1">
            <x v="8"/>
          </reference>
        </references>
      </pivotArea>
    </format>
    <format dxfId="460">
      <pivotArea dataOnly="0" labelOnly="1" outline="0" fieldPosition="0">
        <references count="4">
          <reference field="2" count="1" selected="0">
            <x v="7"/>
          </reference>
          <reference field="3" count="1" selected="0">
            <x v="44"/>
          </reference>
          <reference field="4" count="1" selected="0">
            <x v="1"/>
          </reference>
          <reference field="5" count="1">
            <x v="5"/>
          </reference>
        </references>
      </pivotArea>
    </format>
    <format dxfId="459">
      <pivotArea dataOnly="0" labelOnly="1" outline="0" fieldPosition="0">
        <references count="4">
          <reference field="2" count="1" selected="0">
            <x v="8"/>
          </reference>
          <reference field="3" count="1" selected="0">
            <x v="22"/>
          </reference>
          <reference field="4" count="1" selected="0">
            <x v="1"/>
          </reference>
          <reference field="5" count="1">
            <x v="22"/>
          </reference>
        </references>
      </pivotArea>
    </format>
    <format dxfId="458">
      <pivotArea dataOnly="0" labelOnly="1" outline="0" fieldPosition="0">
        <references count="4">
          <reference field="2" count="1" selected="0">
            <x v="9"/>
          </reference>
          <reference field="3" count="1" selected="0">
            <x v="23"/>
          </reference>
          <reference field="4" count="1" selected="0">
            <x v="1"/>
          </reference>
          <reference field="5" count="1">
            <x v="28"/>
          </reference>
        </references>
      </pivotArea>
    </format>
    <format dxfId="457">
      <pivotArea dataOnly="0" labelOnly="1" outline="0" fieldPosition="0">
        <references count="4">
          <reference field="2" count="1" selected="0">
            <x v="10"/>
          </reference>
          <reference field="3" count="1" selected="0">
            <x v="25"/>
          </reference>
          <reference field="4" count="1" selected="0">
            <x v="0"/>
          </reference>
          <reference field="5" count="1">
            <x v="7"/>
          </reference>
        </references>
      </pivotArea>
    </format>
    <format dxfId="456">
      <pivotArea dataOnly="0" labelOnly="1" outline="0" fieldPosition="0">
        <references count="4">
          <reference field="2" count="1" selected="0">
            <x v="11"/>
          </reference>
          <reference field="3" count="1" selected="0">
            <x v="3"/>
          </reference>
          <reference field="4" count="1" selected="0">
            <x v="1"/>
          </reference>
          <reference field="5" count="1">
            <x v="24"/>
          </reference>
        </references>
      </pivotArea>
    </format>
    <format dxfId="455">
      <pivotArea dataOnly="0" labelOnly="1" outline="0" fieldPosition="0">
        <references count="4">
          <reference field="2" count="1" selected="0">
            <x v="11"/>
          </reference>
          <reference field="3" count="1" selected="0">
            <x v="4"/>
          </reference>
          <reference field="4" count="1" selected="0">
            <x v="1"/>
          </reference>
          <reference field="5" count="1">
            <x v="26"/>
          </reference>
        </references>
      </pivotArea>
    </format>
    <format dxfId="454">
      <pivotArea dataOnly="0" labelOnly="1" outline="0" fieldPosition="0">
        <references count="4">
          <reference field="2" count="1" selected="0">
            <x v="11"/>
          </reference>
          <reference field="3" count="1" selected="0">
            <x v="18"/>
          </reference>
          <reference field="4" count="1" selected="0">
            <x v="1"/>
          </reference>
          <reference field="5" count="1">
            <x v="32"/>
          </reference>
        </references>
      </pivotArea>
    </format>
    <format dxfId="453">
      <pivotArea dataOnly="0" labelOnly="1" outline="0" fieldPosition="0">
        <references count="4">
          <reference field="2" count="1" selected="0">
            <x v="11"/>
          </reference>
          <reference field="3" count="1" selected="0">
            <x v="24"/>
          </reference>
          <reference field="4" count="1" selected="0">
            <x v="1"/>
          </reference>
          <reference field="5" count="1">
            <x v="31"/>
          </reference>
        </references>
      </pivotArea>
    </format>
    <format dxfId="452">
      <pivotArea dataOnly="0" labelOnly="1" outline="0" fieldPosition="0">
        <references count="4">
          <reference field="2" count="1" selected="0">
            <x v="11"/>
          </reference>
          <reference field="3" count="1" selected="0">
            <x v="26"/>
          </reference>
          <reference field="4" count="1" selected="0">
            <x v="1"/>
          </reference>
          <reference field="5" count="1">
            <x v="26"/>
          </reference>
        </references>
      </pivotArea>
    </format>
    <format dxfId="451">
      <pivotArea dataOnly="0" labelOnly="1" outline="0" fieldPosition="0">
        <references count="4">
          <reference field="2" count="1" selected="0">
            <x v="11"/>
          </reference>
          <reference field="3" count="1" selected="0">
            <x v="27"/>
          </reference>
          <reference field="4" count="1" selected="0">
            <x v="1"/>
          </reference>
          <reference field="5" count="1">
            <x v="31"/>
          </reference>
        </references>
      </pivotArea>
    </format>
    <format dxfId="450">
      <pivotArea dataOnly="0" labelOnly="1" outline="0" fieldPosition="0">
        <references count="4">
          <reference field="2" count="1" selected="0">
            <x v="11"/>
          </reference>
          <reference field="3" count="1" selected="0">
            <x v="48"/>
          </reference>
          <reference field="4" count="1" selected="0">
            <x v="1"/>
          </reference>
          <reference field="5" count="1">
            <x v="33"/>
          </reference>
        </references>
      </pivotArea>
    </format>
    <format dxfId="449">
      <pivotArea dataOnly="0" labelOnly="1" outline="0" fieldPosition="0">
        <references count="4">
          <reference field="2" count="1" selected="0">
            <x v="12"/>
          </reference>
          <reference field="3" count="1" selected="0">
            <x v="34"/>
          </reference>
          <reference field="4" count="1" selected="0">
            <x v="1"/>
          </reference>
          <reference field="5" count="1">
            <x v="27"/>
          </reference>
        </references>
      </pivotArea>
    </format>
    <format dxfId="448">
      <pivotArea dataOnly="0" labelOnly="1" outline="0" fieldPosition="0">
        <references count="4">
          <reference field="2" count="1" selected="0">
            <x v="12"/>
          </reference>
          <reference field="3" count="1" selected="0">
            <x v="35"/>
          </reference>
          <reference field="4" count="1" selected="0">
            <x v="1"/>
          </reference>
          <reference field="5" count="1">
            <x v="30"/>
          </reference>
        </references>
      </pivotArea>
    </format>
    <format dxfId="447">
      <pivotArea dataOnly="0" labelOnly="1" outline="0" fieldPosition="0">
        <references count="4">
          <reference field="2" count="1" selected="0">
            <x v="12"/>
          </reference>
          <reference field="3" count="1" selected="0">
            <x v="36"/>
          </reference>
          <reference field="4" count="1" selected="0">
            <x v="1"/>
          </reference>
          <reference field="5" count="1">
            <x v="34"/>
          </reference>
        </references>
      </pivotArea>
    </format>
    <format dxfId="446">
      <pivotArea dataOnly="0" labelOnly="1" outline="0" fieldPosition="0">
        <references count="4">
          <reference field="2" count="1" selected="0">
            <x v="13"/>
          </reference>
          <reference field="3" count="1" selected="0">
            <x v="37"/>
          </reference>
          <reference field="4" count="1" selected="0">
            <x v="0"/>
          </reference>
          <reference field="5" count="1">
            <x v="4"/>
          </reference>
        </references>
      </pivotArea>
    </format>
    <format dxfId="445">
      <pivotArea dataOnly="0" labelOnly="1" outline="0" fieldPosition="0">
        <references count="4">
          <reference field="2" count="1" selected="0">
            <x v="14"/>
          </reference>
          <reference field="3" count="1" selected="0">
            <x v="38"/>
          </reference>
          <reference field="4" count="1" selected="0">
            <x v="1"/>
          </reference>
          <reference field="5" count="1">
            <x v="20"/>
          </reference>
        </references>
      </pivotArea>
    </format>
    <format dxfId="444">
      <pivotArea dataOnly="0" labelOnly="1" outline="0" fieldPosition="0">
        <references count="4">
          <reference field="2" count="1" selected="0">
            <x v="14"/>
          </reference>
          <reference field="3" count="1" selected="0">
            <x v="39"/>
          </reference>
          <reference field="4" count="1" selected="0">
            <x v="1"/>
          </reference>
          <reference field="5" count="1">
            <x v="14"/>
          </reference>
        </references>
      </pivotArea>
    </format>
    <format dxfId="443">
      <pivotArea dataOnly="0" labelOnly="1" outline="0" fieldPosition="0">
        <references count="4">
          <reference field="2" count="1" selected="0">
            <x v="15"/>
          </reference>
          <reference field="3" count="1" selected="0">
            <x v="41"/>
          </reference>
          <reference field="4" count="1" selected="0">
            <x v="1"/>
          </reference>
          <reference field="5" count="1">
            <x v="9"/>
          </reference>
        </references>
      </pivotArea>
    </format>
    <format dxfId="442">
      <pivotArea dataOnly="0" labelOnly="1" outline="0" fieldPosition="0">
        <references count="4">
          <reference field="2" count="1" selected="0">
            <x v="15"/>
          </reference>
          <reference field="3" count="1" selected="0">
            <x v="42"/>
          </reference>
          <reference field="4" count="1" selected="0">
            <x v="0"/>
          </reference>
          <reference field="5" count="1">
            <x v="3"/>
          </reference>
        </references>
      </pivotArea>
    </format>
    <format dxfId="441">
      <pivotArea dataOnly="0" labelOnly="1" outline="0" fieldPosition="0">
        <references count="4">
          <reference field="2" count="1" selected="0">
            <x v="16"/>
          </reference>
          <reference field="3" count="1" selected="0">
            <x v="43"/>
          </reference>
          <reference field="4" count="1" selected="0">
            <x v="1"/>
          </reference>
          <reference field="5" count="1">
            <x v="6"/>
          </reference>
        </references>
      </pivotArea>
    </format>
    <format dxfId="440">
      <pivotArea dataOnly="0" labelOnly="1" outline="0" fieldPosition="0">
        <references count="4">
          <reference field="2" count="1" selected="0">
            <x v="17"/>
          </reference>
          <reference field="3" count="1" selected="0">
            <x v="45"/>
          </reference>
          <reference field="4" count="1" selected="0">
            <x v="1"/>
          </reference>
          <reference field="5" count="1">
            <x v="16"/>
          </reference>
        </references>
      </pivotArea>
    </format>
    <format dxfId="439">
      <pivotArea dataOnly="0" labelOnly="1" outline="0" fieldPosition="0">
        <references count="4">
          <reference field="2" count="1" selected="0">
            <x v="18"/>
          </reference>
          <reference field="3" count="1" selected="0">
            <x v="6"/>
          </reference>
          <reference field="4" count="1" selected="0">
            <x v="1"/>
          </reference>
          <reference field="5" count="1">
            <x v="18"/>
          </reference>
        </references>
      </pivotArea>
    </format>
    <format dxfId="438">
      <pivotArea dataOnly="0" labelOnly="1" outline="0" fieldPosition="0">
        <references count="4">
          <reference field="2" count="1" selected="0">
            <x v="18"/>
          </reference>
          <reference field="3" count="1" selected="0">
            <x v="21"/>
          </reference>
          <reference field="4" count="1" selected="0">
            <x v="1"/>
          </reference>
          <reference field="5" count="1">
            <x v="24"/>
          </reference>
        </references>
      </pivotArea>
    </format>
    <format dxfId="437">
      <pivotArea dataOnly="0" labelOnly="1" outline="0" fieldPosition="0">
        <references count="4">
          <reference field="2" count="1" selected="0">
            <x v="19"/>
          </reference>
          <reference field="3" count="1" selected="0">
            <x v="46"/>
          </reference>
          <reference field="4" count="1" selected="0">
            <x v="1"/>
          </reference>
          <reference field="5" count="1">
            <x v="4"/>
          </reference>
        </references>
      </pivotArea>
    </format>
    <format dxfId="436">
      <pivotArea dataOnly="0" labelOnly="1" outline="0" fieldPosition="0">
        <references count="4">
          <reference field="2" count="1" selected="0">
            <x v="20"/>
          </reference>
          <reference field="3" count="1" selected="0">
            <x v="47"/>
          </reference>
          <reference field="4" count="1" selected="0">
            <x v="1"/>
          </reference>
          <reference field="5" count="1">
            <x v="11"/>
          </reference>
        </references>
      </pivotArea>
    </format>
    <format dxfId="435">
      <pivotArea dataOnly="0" labelOnly="1" outline="0" fieldPosition="0">
        <references count="4">
          <reference field="2" count="1" selected="0">
            <x v="21"/>
          </reference>
          <reference field="3" count="1" selected="0">
            <x v="50"/>
          </reference>
          <reference field="4" count="1" selected="0">
            <x v="1"/>
          </reference>
          <reference field="5" count="1">
            <x v="10"/>
          </reference>
        </references>
      </pivotArea>
    </format>
    <format dxfId="434">
      <pivotArea dataOnly="0" labelOnly="1" outline="0" fieldPosition="0">
        <references count="4">
          <reference field="2" count="1" selected="0">
            <x v="21"/>
          </reference>
          <reference field="3" count="1" selected="0">
            <x v="51"/>
          </reference>
          <reference field="4" count="1" selected="0">
            <x v="0"/>
          </reference>
          <reference field="5" count="1">
            <x v="3"/>
          </reference>
        </references>
      </pivotArea>
    </format>
    <format dxfId="433">
      <pivotArea dataOnly="0" labelOnly="1" outline="0" fieldPosition="0">
        <references count="4">
          <reference field="2" count="1" selected="0">
            <x v="22"/>
          </reference>
          <reference field="3" count="1" selected="0">
            <x v="52"/>
          </reference>
          <reference field="4" count="1" selected="0">
            <x v="1"/>
          </reference>
          <reference field="5" count="1">
            <x v="8"/>
          </reference>
        </references>
      </pivotArea>
    </format>
    <format dxfId="432">
      <pivotArea dataOnly="0" labelOnly="1" outline="0" fieldPosition="0">
        <references count="4">
          <reference field="2" count="1" selected="0">
            <x v="22"/>
          </reference>
          <reference field="3" count="1" selected="0">
            <x v="53"/>
          </reference>
          <reference field="4" count="1" selected="0">
            <x v="0"/>
          </reference>
          <reference field="5" count="1">
            <x v="0"/>
          </reference>
        </references>
      </pivotArea>
    </format>
    <format dxfId="431">
      <pivotArea dataOnly="0" labelOnly="1" outline="0" fieldPosition="0">
        <references count="4">
          <reference field="2" count="1" selected="0">
            <x v="23"/>
          </reference>
          <reference field="3" count="1" selected="0">
            <x v="54"/>
          </reference>
          <reference field="4" count="1" selected="0">
            <x v="1"/>
          </reference>
          <reference field="5" count="1">
            <x v="21"/>
          </reference>
        </references>
      </pivotArea>
    </format>
    <format dxfId="430">
      <pivotArea dataOnly="0" labelOnly="1" outline="0" fieldPosition="0">
        <references count="4">
          <reference field="2" count="1" selected="0">
            <x v="23"/>
          </reference>
          <reference field="3" count="1" selected="0">
            <x v="55"/>
          </reference>
          <reference field="4" count="1" selected="0">
            <x v="1"/>
          </reference>
          <reference field="5" count="1">
            <x v="25"/>
          </reference>
        </references>
      </pivotArea>
    </format>
    <format dxfId="429">
      <pivotArea dataOnly="0" labelOnly="1" outline="0" fieldPosition="0">
        <references count="4">
          <reference field="2" count="1" selected="0">
            <x v="23"/>
          </reference>
          <reference field="3" count="1" selected="0">
            <x v="56"/>
          </reference>
          <reference field="4" count="1" selected="0">
            <x v="1"/>
          </reference>
          <reference field="5" count="1">
            <x v="23"/>
          </reference>
        </references>
      </pivotArea>
    </format>
    <format dxfId="428">
      <pivotArea dataOnly="0" labelOnly="1" outline="0" fieldPosition="0">
        <references count="4">
          <reference field="2" count="1" selected="0">
            <x v="23"/>
          </reference>
          <reference field="3" count="1" selected="0">
            <x v="57"/>
          </reference>
          <reference field="4" count="1" selected="0">
            <x v="1"/>
          </reference>
          <reference field="5" count="1">
            <x v="31"/>
          </reference>
        </references>
      </pivotArea>
    </format>
    <format dxfId="427">
      <pivotArea dataOnly="0" labelOnly="1" outline="0" fieldPosition="0">
        <references count="4">
          <reference field="2" count="1" selected="0">
            <x v="23"/>
          </reference>
          <reference field="3" count="1" selected="0">
            <x v="58"/>
          </reference>
          <reference field="4" count="1" selected="0">
            <x v="1"/>
          </reference>
          <reference field="5" count="1">
            <x v="29"/>
          </reference>
        </references>
      </pivotArea>
    </format>
    <format dxfId="426">
      <pivotArea dataOnly="0" labelOnly="1" outline="0" fieldPosition="0">
        <references count="4">
          <reference field="2" count="1" selected="0">
            <x v="24"/>
          </reference>
          <reference field="3" count="1" selected="0">
            <x v="59"/>
          </reference>
          <reference field="4" count="1" selected="0">
            <x v="1"/>
          </reference>
          <reference field="5" count="1">
            <x v="36"/>
          </reference>
        </references>
      </pivotArea>
    </format>
    <format dxfId="425">
      <pivotArea dataOnly="0" labelOnly="1" outline="0" fieldPosition="0">
        <references count="5">
          <reference field="2" count="1" selected="0">
            <x v="0"/>
          </reference>
          <reference field="3" count="1" selected="0">
            <x v="0"/>
          </reference>
          <reference field="4" count="1" selected="0">
            <x v="1"/>
          </reference>
          <reference field="5" count="1" selected="0">
            <x v="9"/>
          </reference>
          <reference field="6" count="1">
            <x v="9"/>
          </reference>
        </references>
      </pivotArea>
    </format>
    <format dxfId="424">
      <pivotArea dataOnly="0" labelOnly="1" outline="0" fieldPosition="0">
        <references count="5">
          <reference field="2" count="1" selected="0">
            <x v="0"/>
          </reference>
          <reference field="3" count="1" selected="0">
            <x v="1"/>
          </reference>
          <reference field="4" count="1" selected="0">
            <x v="1"/>
          </reference>
          <reference field="5" count="1" selected="0">
            <x v="19"/>
          </reference>
          <reference field="6" count="1">
            <x v="20"/>
          </reference>
        </references>
      </pivotArea>
    </format>
    <format dxfId="423">
      <pivotArea dataOnly="0" labelOnly="1" outline="0" fieldPosition="0">
        <references count="5">
          <reference field="2" count="1" selected="0">
            <x v="0"/>
          </reference>
          <reference field="3" count="1" selected="0">
            <x v="2"/>
          </reference>
          <reference field="4" count="1" selected="0">
            <x v="1"/>
          </reference>
          <reference field="5" count="1" selected="0">
            <x v="13"/>
          </reference>
          <reference field="6" count="1">
            <x v="13"/>
          </reference>
        </references>
      </pivotArea>
    </format>
    <format dxfId="422">
      <pivotArea dataOnly="0" labelOnly="1" outline="0" fieldPosition="0">
        <references count="5">
          <reference field="2" count="1" selected="0">
            <x v="3"/>
          </reference>
          <reference field="3" count="1" selected="0">
            <x v="8"/>
          </reference>
          <reference field="4" count="1" selected="0">
            <x v="1"/>
          </reference>
          <reference field="5" count="1" selected="0">
            <x v="20"/>
          </reference>
          <reference field="6" count="1">
            <x v="21"/>
          </reference>
        </references>
      </pivotArea>
    </format>
    <format dxfId="421">
      <pivotArea dataOnly="0" labelOnly="1" outline="0" fieldPosition="0">
        <references count="5">
          <reference field="2" count="1" selected="0">
            <x v="3"/>
          </reference>
          <reference field="3" count="1" selected="0">
            <x v="9"/>
          </reference>
          <reference field="4" count="1" selected="0">
            <x v="1"/>
          </reference>
          <reference field="5" count="1" selected="0">
            <x v="12"/>
          </reference>
          <reference field="6" count="1">
            <x v="14"/>
          </reference>
        </references>
      </pivotArea>
    </format>
    <format dxfId="420">
      <pivotArea dataOnly="0" labelOnly="1" outline="0" fieldPosition="0">
        <references count="5">
          <reference field="2" count="1" selected="0">
            <x v="3"/>
          </reference>
          <reference field="3" count="1" selected="0">
            <x v="10"/>
          </reference>
          <reference field="4" count="1" selected="0">
            <x v="1"/>
          </reference>
          <reference field="5" count="1" selected="0">
            <x v="17"/>
          </reference>
          <reference field="6" count="1">
            <x v="18"/>
          </reference>
        </references>
      </pivotArea>
    </format>
    <format dxfId="419">
      <pivotArea dataOnly="0" labelOnly="1" outline="0" fieldPosition="0">
        <references count="5">
          <reference field="2" count="1" selected="0">
            <x v="4"/>
          </reference>
          <reference field="3" count="1" selected="0">
            <x v="11"/>
          </reference>
          <reference field="4" count="1" selected="0">
            <x v="1"/>
          </reference>
          <reference field="5" count="1" selected="0">
            <x v="15"/>
          </reference>
          <reference field="6" count="1">
            <x v="17"/>
          </reference>
        </references>
      </pivotArea>
    </format>
    <format dxfId="418">
      <pivotArea dataOnly="0" labelOnly="1" outline="0" fieldPosition="0">
        <references count="5">
          <reference field="2" count="1" selected="0">
            <x v="4"/>
          </reference>
          <reference field="3" count="1" selected="0">
            <x v="12"/>
          </reference>
          <reference field="4" count="1" selected="0">
            <x v="1"/>
          </reference>
          <reference field="5" count="1" selected="0">
            <x v="12"/>
          </reference>
          <reference field="6" count="1">
            <x v="15"/>
          </reference>
        </references>
      </pivotArea>
    </format>
    <format dxfId="417">
      <pivotArea dataOnly="0" labelOnly="1" outline="0" fieldPosition="0">
        <references count="5">
          <reference field="2" count="1" selected="0">
            <x v="5"/>
          </reference>
          <reference field="3" count="1" selected="0">
            <x v="13"/>
          </reference>
          <reference field="4" count="1" selected="0">
            <x v="0"/>
          </reference>
          <reference field="5" count="1" selected="0">
            <x v="2"/>
          </reference>
          <reference field="6" count="1">
            <x v="2"/>
          </reference>
        </references>
      </pivotArea>
    </format>
    <format dxfId="416">
      <pivotArea dataOnly="0" labelOnly="1" outline="0" fieldPosition="0">
        <references count="5">
          <reference field="2" count="1" selected="0">
            <x v="5"/>
          </reference>
          <reference field="3" count="1" selected="0">
            <x v="16"/>
          </reference>
          <reference field="4" count="1" selected="0">
            <x v="1"/>
          </reference>
          <reference field="5" count="1" selected="0">
            <x v="5"/>
          </reference>
          <reference field="6" count="1">
            <x v="7"/>
          </reference>
        </references>
      </pivotArea>
    </format>
    <format dxfId="415">
      <pivotArea dataOnly="0" labelOnly="1" outline="0" fieldPosition="0">
        <references count="5">
          <reference field="2" count="1" selected="0">
            <x v="5"/>
          </reference>
          <reference field="3" count="1" selected="0">
            <x v="17"/>
          </reference>
          <reference field="4" count="1" selected="0">
            <x v="0"/>
          </reference>
          <reference field="5" count="1" selected="0">
            <x v="1"/>
          </reference>
          <reference field="6" count="1">
            <x v="1"/>
          </reference>
        </references>
      </pivotArea>
    </format>
    <format dxfId="414">
      <pivotArea dataOnly="0" labelOnly="1" outline="0" fieldPosition="0">
        <references count="5">
          <reference field="2" count="1" selected="0">
            <x v="6"/>
          </reference>
          <reference field="3" count="1" selected="0">
            <x v="19"/>
          </reference>
          <reference field="4" count="1" selected="0">
            <x v="1"/>
          </reference>
          <reference field="5" count="1" selected="0">
            <x v="8"/>
          </reference>
          <reference field="6" count="1">
            <x v="10"/>
          </reference>
        </references>
      </pivotArea>
    </format>
    <format dxfId="413">
      <pivotArea dataOnly="0" labelOnly="1" outline="0" fieldPosition="0">
        <references count="5">
          <reference field="2" count="1" selected="0">
            <x v="7"/>
          </reference>
          <reference field="3" count="1" selected="0">
            <x v="44"/>
          </reference>
          <reference field="4" count="1" selected="0">
            <x v="1"/>
          </reference>
          <reference field="5" count="1" selected="0">
            <x v="5"/>
          </reference>
          <reference field="6" count="1">
            <x v="8"/>
          </reference>
        </references>
      </pivotArea>
    </format>
    <format dxfId="412">
      <pivotArea dataOnly="0" labelOnly="1" outline="0" fieldPosition="0">
        <references count="5">
          <reference field="2" count="1" selected="0">
            <x v="8"/>
          </reference>
          <reference field="3" count="1" selected="0">
            <x v="22"/>
          </reference>
          <reference field="4" count="1" selected="0">
            <x v="1"/>
          </reference>
          <reference field="5" count="1" selected="0">
            <x v="22"/>
          </reference>
          <reference field="6" count="1">
            <x v="23"/>
          </reference>
        </references>
      </pivotArea>
    </format>
    <format dxfId="411">
      <pivotArea dataOnly="0" labelOnly="1" outline="0" fieldPosition="0">
        <references count="5">
          <reference field="2" count="1" selected="0">
            <x v="9"/>
          </reference>
          <reference field="3" count="1" selected="0">
            <x v="23"/>
          </reference>
          <reference field="4" count="1" selected="0">
            <x v="1"/>
          </reference>
          <reference field="5" count="1" selected="0">
            <x v="28"/>
          </reference>
          <reference field="6" count="1">
            <x v="41"/>
          </reference>
        </references>
      </pivotArea>
    </format>
    <format dxfId="410">
      <pivotArea dataOnly="0" labelOnly="1" outline="0" fieldPosition="0">
        <references count="5">
          <reference field="2" count="1" selected="0">
            <x v="10"/>
          </reference>
          <reference field="3" count="1" selected="0">
            <x v="25"/>
          </reference>
          <reference field="4" count="1" selected="0">
            <x v="0"/>
          </reference>
          <reference field="5" count="1" selected="0">
            <x v="7"/>
          </reference>
          <reference field="6" count="1">
            <x v="7"/>
          </reference>
        </references>
      </pivotArea>
    </format>
    <format dxfId="409">
      <pivotArea dataOnly="0" labelOnly="1" outline="0" fieldPosition="0">
        <references count="5">
          <reference field="2" count="1" selected="0">
            <x v="11"/>
          </reference>
          <reference field="3" count="1" selected="0">
            <x v="3"/>
          </reference>
          <reference field="4" count="1" selected="0">
            <x v="1"/>
          </reference>
          <reference field="5" count="1" selected="0">
            <x v="24"/>
          </reference>
          <reference field="6" count="1">
            <x v="26"/>
          </reference>
        </references>
      </pivotArea>
    </format>
    <format dxfId="408">
      <pivotArea dataOnly="0" labelOnly="1" outline="0" fieldPosition="0">
        <references count="5">
          <reference field="2" count="1" selected="0">
            <x v="11"/>
          </reference>
          <reference field="3" count="1" selected="0">
            <x v="4"/>
          </reference>
          <reference field="4" count="1" selected="0">
            <x v="1"/>
          </reference>
          <reference field="5" count="1" selected="0">
            <x v="26"/>
          </reference>
          <reference field="6" count="1">
            <x v="28"/>
          </reference>
        </references>
      </pivotArea>
    </format>
    <format dxfId="407">
      <pivotArea dataOnly="0" labelOnly="1" outline="0" fieldPosition="0">
        <references count="5">
          <reference field="2" count="1" selected="0">
            <x v="11"/>
          </reference>
          <reference field="3" count="1" selected="0">
            <x v="18"/>
          </reference>
          <reference field="4" count="1" selected="0">
            <x v="1"/>
          </reference>
          <reference field="5" count="1" selected="0">
            <x v="32"/>
          </reference>
          <reference field="6" count="1">
            <x v="39"/>
          </reference>
        </references>
      </pivotArea>
    </format>
    <format dxfId="406">
      <pivotArea dataOnly="0" labelOnly="1" outline="0" fieldPosition="0">
        <references count="5">
          <reference field="2" count="1" selected="0">
            <x v="11"/>
          </reference>
          <reference field="3" count="1" selected="0">
            <x v="24"/>
          </reference>
          <reference field="4" count="1" selected="0">
            <x v="1"/>
          </reference>
          <reference field="5" count="1" selected="0">
            <x v="31"/>
          </reference>
          <reference field="6" count="1">
            <x v="35"/>
          </reference>
        </references>
      </pivotArea>
    </format>
    <format dxfId="405">
      <pivotArea dataOnly="0" labelOnly="1" outline="0" fieldPosition="0">
        <references count="5">
          <reference field="2" count="1" selected="0">
            <x v="11"/>
          </reference>
          <reference field="3" count="1" selected="0">
            <x v="26"/>
          </reference>
          <reference field="4" count="1" selected="0">
            <x v="1"/>
          </reference>
          <reference field="5" count="1" selected="0">
            <x v="26"/>
          </reference>
          <reference field="6" count="1">
            <x v="28"/>
          </reference>
        </references>
      </pivotArea>
    </format>
    <format dxfId="404">
      <pivotArea dataOnly="0" labelOnly="1" outline="0" fieldPosition="0">
        <references count="5">
          <reference field="2" count="1" selected="0">
            <x v="11"/>
          </reference>
          <reference field="3" count="1" selected="0">
            <x v="27"/>
          </reference>
          <reference field="4" count="1" selected="0">
            <x v="1"/>
          </reference>
          <reference field="5" count="1" selected="0">
            <x v="31"/>
          </reference>
          <reference field="6" count="1">
            <x v="35"/>
          </reference>
        </references>
      </pivotArea>
    </format>
    <format dxfId="403">
      <pivotArea dataOnly="0" labelOnly="1" outline="0" fieldPosition="0">
        <references count="5">
          <reference field="2" count="1" selected="0">
            <x v="11"/>
          </reference>
          <reference field="3" count="1" selected="0">
            <x v="28"/>
          </reference>
          <reference field="4" count="1" selected="0">
            <x v="1"/>
          </reference>
          <reference field="5" count="1" selected="0">
            <x v="31"/>
          </reference>
          <reference field="6" count="1">
            <x v="34"/>
          </reference>
        </references>
      </pivotArea>
    </format>
    <format dxfId="402">
      <pivotArea dataOnly="0" labelOnly="1" outline="0" fieldPosition="0">
        <references count="5">
          <reference field="2" count="1" selected="0">
            <x v="11"/>
          </reference>
          <reference field="3" count="1" selected="0">
            <x v="29"/>
          </reference>
          <reference field="4" count="1" selected="0">
            <x v="1"/>
          </reference>
          <reference field="5" count="1" selected="0">
            <x v="31"/>
          </reference>
          <reference field="6" count="1">
            <x v="35"/>
          </reference>
        </references>
      </pivotArea>
    </format>
    <format dxfId="401">
      <pivotArea dataOnly="0" labelOnly="1" outline="0" fieldPosition="0">
        <references count="5">
          <reference field="2" count="1" selected="0">
            <x v="11"/>
          </reference>
          <reference field="3" count="1" selected="0">
            <x v="30"/>
          </reference>
          <reference field="4" count="1" selected="0">
            <x v="1"/>
          </reference>
          <reference field="5" count="1" selected="0">
            <x v="31"/>
          </reference>
          <reference field="6" count="1">
            <x v="32"/>
          </reference>
        </references>
      </pivotArea>
    </format>
    <format dxfId="400">
      <pivotArea dataOnly="0" labelOnly="1" outline="0" fieldPosition="0">
        <references count="5">
          <reference field="2" count="1" selected="0">
            <x v="11"/>
          </reference>
          <reference field="3" count="1" selected="0">
            <x v="31"/>
          </reference>
          <reference field="4" count="1" selected="0">
            <x v="1"/>
          </reference>
          <reference field="5" count="1" selected="0">
            <x v="31"/>
          </reference>
          <reference field="6" count="1">
            <x v="38"/>
          </reference>
        </references>
      </pivotArea>
    </format>
    <format dxfId="399">
      <pivotArea dataOnly="0" labelOnly="1" outline="0" fieldPosition="0">
        <references count="5">
          <reference field="2" count="1" selected="0">
            <x v="11"/>
          </reference>
          <reference field="3" count="1" selected="0">
            <x v="32"/>
          </reference>
          <reference field="4" count="1" selected="0">
            <x v="1"/>
          </reference>
          <reference field="5" count="1" selected="0">
            <x v="31"/>
          </reference>
          <reference field="6" count="1">
            <x v="35"/>
          </reference>
        </references>
      </pivotArea>
    </format>
    <format dxfId="398">
      <pivotArea dataOnly="0" labelOnly="1" outline="0" fieldPosition="0">
        <references count="5">
          <reference field="2" count="1" selected="0">
            <x v="11"/>
          </reference>
          <reference field="3" count="1" selected="0">
            <x v="33"/>
          </reference>
          <reference field="4" count="1" selected="0">
            <x v="1"/>
          </reference>
          <reference field="5" count="1" selected="0">
            <x v="31"/>
          </reference>
          <reference field="6" count="1">
            <x v="36"/>
          </reference>
        </references>
      </pivotArea>
    </format>
    <format dxfId="397">
      <pivotArea dataOnly="0" labelOnly="1" outline="0" fieldPosition="0">
        <references count="5">
          <reference field="2" count="1" selected="0">
            <x v="11"/>
          </reference>
          <reference field="3" count="1" selected="0">
            <x v="48"/>
          </reference>
          <reference field="4" count="1" selected="0">
            <x v="1"/>
          </reference>
          <reference field="5" count="1" selected="0">
            <x v="33"/>
          </reference>
          <reference field="6" count="1">
            <x v="38"/>
          </reference>
        </references>
      </pivotArea>
    </format>
    <format dxfId="396">
      <pivotArea dataOnly="0" labelOnly="1" outline="0" fieldPosition="0">
        <references count="5">
          <reference field="2" count="1" selected="0">
            <x v="12"/>
          </reference>
          <reference field="3" count="1" selected="0">
            <x v="34"/>
          </reference>
          <reference field="4" count="1" selected="0">
            <x v="1"/>
          </reference>
          <reference field="5" count="1" selected="0">
            <x v="27"/>
          </reference>
          <reference field="6" count="1">
            <x v="28"/>
          </reference>
        </references>
      </pivotArea>
    </format>
    <format dxfId="395">
      <pivotArea dataOnly="0" labelOnly="1" outline="0" fieldPosition="0">
        <references count="5">
          <reference field="2" count="1" selected="0">
            <x v="12"/>
          </reference>
          <reference field="3" count="1" selected="0">
            <x v="35"/>
          </reference>
          <reference field="4" count="1" selected="0">
            <x v="1"/>
          </reference>
          <reference field="5" count="1" selected="0">
            <x v="30"/>
          </reference>
          <reference field="6" count="1">
            <x v="31"/>
          </reference>
        </references>
      </pivotArea>
    </format>
    <format dxfId="394">
      <pivotArea dataOnly="0" labelOnly="1" outline="0" fieldPosition="0">
        <references count="5">
          <reference field="2" count="1" selected="0">
            <x v="12"/>
          </reference>
          <reference field="3" count="1" selected="0">
            <x v="36"/>
          </reference>
          <reference field="4" count="1" selected="0">
            <x v="1"/>
          </reference>
          <reference field="5" count="1" selected="0">
            <x v="34"/>
          </reference>
          <reference field="6" count="1">
            <x v="44"/>
          </reference>
        </references>
      </pivotArea>
    </format>
    <format dxfId="393">
      <pivotArea dataOnly="0" labelOnly="1" outline="0" fieldPosition="0">
        <references count="5">
          <reference field="2" count="1" selected="0">
            <x v="13"/>
          </reference>
          <reference field="3" count="1" selected="0">
            <x v="37"/>
          </reference>
          <reference field="4" count="1" selected="0">
            <x v="0"/>
          </reference>
          <reference field="5" count="1" selected="0">
            <x v="4"/>
          </reference>
          <reference field="6" count="1">
            <x v="5"/>
          </reference>
        </references>
      </pivotArea>
    </format>
    <format dxfId="392">
      <pivotArea dataOnly="0" labelOnly="1" outline="0" fieldPosition="0">
        <references count="5">
          <reference field="2" count="1" selected="0">
            <x v="14"/>
          </reference>
          <reference field="3" count="1" selected="0">
            <x v="38"/>
          </reference>
          <reference field="4" count="1" selected="0">
            <x v="1"/>
          </reference>
          <reference field="5" count="1" selected="0">
            <x v="20"/>
          </reference>
          <reference field="6" count="1">
            <x v="22"/>
          </reference>
        </references>
      </pivotArea>
    </format>
    <format dxfId="391">
      <pivotArea dataOnly="0" labelOnly="1" outline="0" fieldPosition="0">
        <references count="5">
          <reference field="2" count="1" selected="0">
            <x v="14"/>
          </reference>
          <reference field="3" count="1" selected="0">
            <x v="39"/>
          </reference>
          <reference field="4" count="1" selected="0">
            <x v="1"/>
          </reference>
          <reference field="5" count="1" selected="0">
            <x v="14"/>
          </reference>
          <reference field="6" count="1">
            <x v="13"/>
          </reference>
        </references>
      </pivotArea>
    </format>
    <format dxfId="390">
      <pivotArea dataOnly="0" labelOnly="1" outline="0" fieldPosition="0">
        <references count="5">
          <reference field="2" count="1" selected="0">
            <x v="15"/>
          </reference>
          <reference field="3" count="1" selected="0">
            <x v="41"/>
          </reference>
          <reference field="4" count="1" selected="0">
            <x v="1"/>
          </reference>
          <reference field="5" count="1" selected="0">
            <x v="9"/>
          </reference>
          <reference field="6" count="1">
            <x v="9"/>
          </reference>
        </references>
      </pivotArea>
    </format>
    <format dxfId="389">
      <pivotArea dataOnly="0" labelOnly="1" outline="0" fieldPosition="0">
        <references count="5">
          <reference field="2" count="1" selected="0">
            <x v="15"/>
          </reference>
          <reference field="3" count="1" selected="0">
            <x v="42"/>
          </reference>
          <reference field="4" count="1" selected="0">
            <x v="0"/>
          </reference>
          <reference field="5" count="1" selected="0">
            <x v="3"/>
          </reference>
          <reference field="6" count="1">
            <x v="3"/>
          </reference>
        </references>
      </pivotArea>
    </format>
    <format dxfId="388">
      <pivotArea dataOnly="0" labelOnly="1" outline="0" fieldPosition="0">
        <references count="5">
          <reference field="2" count="1" selected="0">
            <x v="16"/>
          </reference>
          <reference field="3" count="1" selected="0">
            <x v="43"/>
          </reference>
          <reference field="4" count="1" selected="0">
            <x v="1"/>
          </reference>
          <reference field="5" count="1" selected="0">
            <x v="6"/>
          </reference>
          <reference field="6" count="1">
            <x v="6"/>
          </reference>
        </references>
      </pivotArea>
    </format>
    <format dxfId="387">
      <pivotArea dataOnly="0" labelOnly="1" outline="0" fieldPosition="0">
        <references count="5">
          <reference field="2" count="1" selected="0">
            <x v="17"/>
          </reference>
          <reference field="3" count="1" selected="0">
            <x v="45"/>
          </reference>
          <reference field="4" count="1" selected="0">
            <x v="1"/>
          </reference>
          <reference field="5" count="1" selected="0">
            <x v="16"/>
          </reference>
          <reference field="6" count="1">
            <x v="16"/>
          </reference>
        </references>
      </pivotArea>
    </format>
    <format dxfId="386">
      <pivotArea dataOnly="0" labelOnly="1" outline="0" fieldPosition="0">
        <references count="5">
          <reference field="2" count="1" selected="0">
            <x v="18"/>
          </reference>
          <reference field="3" count="1" selected="0">
            <x v="6"/>
          </reference>
          <reference field="4" count="1" selected="0">
            <x v="1"/>
          </reference>
          <reference field="5" count="1" selected="0">
            <x v="18"/>
          </reference>
          <reference field="6" count="1">
            <x v="19"/>
          </reference>
        </references>
      </pivotArea>
    </format>
    <format dxfId="385">
      <pivotArea dataOnly="0" labelOnly="1" outline="0" fieldPosition="0">
        <references count="5">
          <reference field="2" count="1" selected="0">
            <x v="18"/>
          </reference>
          <reference field="3" count="1" selected="0">
            <x v="7"/>
          </reference>
          <reference field="4" count="1" selected="0">
            <x v="1"/>
          </reference>
          <reference field="5" count="1" selected="0">
            <x v="18"/>
          </reference>
          <reference field="6" count="1">
            <x v="19"/>
          </reference>
        </references>
      </pivotArea>
    </format>
    <format dxfId="384">
      <pivotArea dataOnly="0" labelOnly="1" outline="0" fieldPosition="0">
        <references count="5">
          <reference field="2" count="1" selected="0">
            <x v="18"/>
          </reference>
          <reference field="3" count="1" selected="0">
            <x v="21"/>
          </reference>
          <reference field="4" count="1" selected="0">
            <x v="1"/>
          </reference>
          <reference field="5" count="1" selected="0">
            <x v="24"/>
          </reference>
          <reference field="6" count="1">
            <x v="28"/>
          </reference>
        </references>
      </pivotArea>
    </format>
    <format dxfId="383">
      <pivotArea dataOnly="0" labelOnly="1" outline="0" fieldPosition="0">
        <references count="5">
          <reference field="2" count="1" selected="0">
            <x v="19"/>
          </reference>
          <reference field="3" count="1" selected="0">
            <x v="46"/>
          </reference>
          <reference field="4" count="1" selected="0">
            <x v="1"/>
          </reference>
          <reference field="5" count="1" selected="0">
            <x v="4"/>
          </reference>
          <reference field="6" count="1">
            <x v="4"/>
          </reference>
        </references>
      </pivotArea>
    </format>
    <format dxfId="382">
      <pivotArea dataOnly="0" labelOnly="1" outline="0" fieldPosition="0">
        <references count="5">
          <reference field="2" count="1" selected="0">
            <x v="20"/>
          </reference>
          <reference field="3" count="1" selected="0">
            <x v="47"/>
          </reference>
          <reference field="4" count="1" selected="0">
            <x v="1"/>
          </reference>
          <reference field="5" count="1" selected="0">
            <x v="11"/>
          </reference>
          <reference field="6" count="1">
            <x v="12"/>
          </reference>
        </references>
      </pivotArea>
    </format>
    <format dxfId="381">
      <pivotArea dataOnly="0" labelOnly="1" outline="0" fieldPosition="0">
        <references count="5">
          <reference field="2" count="1" selected="0">
            <x v="21"/>
          </reference>
          <reference field="3" count="1" selected="0">
            <x v="50"/>
          </reference>
          <reference field="4" count="1" selected="0">
            <x v="1"/>
          </reference>
          <reference field="5" count="1" selected="0">
            <x v="10"/>
          </reference>
          <reference field="6" count="1">
            <x v="11"/>
          </reference>
        </references>
      </pivotArea>
    </format>
    <format dxfId="380">
      <pivotArea dataOnly="0" labelOnly="1" outline="0" fieldPosition="0">
        <references count="5">
          <reference field="2" count="1" selected="0">
            <x v="21"/>
          </reference>
          <reference field="3" count="1" selected="0">
            <x v="51"/>
          </reference>
          <reference field="4" count="1" selected="0">
            <x v="0"/>
          </reference>
          <reference field="5" count="1" selected="0">
            <x v="3"/>
          </reference>
          <reference field="6" count="1">
            <x v="3"/>
          </reference>
        </references>
      </pivotArea>
    </format>
    <format dxfId="379">
      <pivotArea dataOnly="0" labelOnly="1" outline="0" fieldPosition="0">
        <references count="5">
          <reference field="2" count="1" selected="0">
            <x v="22"/>
          </reference>
          <reference field="3" count="1" selected="0">
            <x v="52"/>
          </reference>
          <reference field="4" count="1" selected="0">
            <x v="1"/>
          </reference>
          <reference field="5" count="1" selected="0">
            <x v="8"/>
          </reference>
          <reference field="6" count="1">
            <x v="12"/>
          </reference>
        </references>
      </pivotArea>
    </format>
    <format dxfId="378">
      <pivotArea dataOnly="0" labelOnly="1" outline="0" fieldPosition="0">
        <references count="5">
          <reference field="2" count="1" selected="0">
            <x v="22"/>
          </reference>
          <reference field="3" count="1" selected="0">
            <x v="53"/>
          </reference>
          <reference field="4" count="1" selected="0">
            <x v="0"/>
          </reference>
          <reference field="5" count="1" selected="0">
            <x v="0"/>
          </reference>
          <reference field="6" count="1">
            <x v="0"/>
          </reference>
        </references>
      </pivotArea>
    </format>
    <format dxfId="377">
      <pivotArea dataOnly="0" labelOnly="1" outline="0" fieldPosition="0">
        <references count="5">
          <reference field="2" count="1" selected="0">
            <x v="23"/>
          </reference>
          <reference field="3" count="1" selected="0">
            <x v="54"/>
          </reference>
          <reference field="4" count="1" selected="0">
            <x v="1"/>
          </reference>
          <reference field="5" count="1" selected="0">
            <x v="21"/>
          </reference>
          <reference field="6" count="1">
            <x v="22"/>
          </reference>
        </references>
      </pivotArea>
    </format>
    <format dxfId="376">
      <pivotArea dataOnly="0" labelOnly="1" outline="0" fieldPosition="0">
        <references count="5">
          <reference field="2" count="1" selected="0">
            <x v="23"/>
          </reference>
          <reference field="3" count="1" selected="0">
            <x v="55"/>
          </reference>
          <reference field="4" count="1" selected="0">
            <x v="1"/>
          </reference>
          <reference field="5" count="1" selected="0">
            <x v="25"/>
          </reference>
          <reference field="6" count="1">
            <x v="27"/>
          </reference>
        </references>
      </pivotArea>
    </format>
    <format dxfId="375">
      <pivotArea dataOnly="0" labelOnly="1" outline="0" fieldPosition="0">
        <references count="5">
          <reference field="2" count="1" selected="0">
            <x v="23"/>
          </reference>
          <reference field="3" count="1" selected="0">
            <x v="56"/>
          </reference>
          <reference field="4" count="1" selected="0">
            <x v="1"/>
          </reference>
          <reference field="5" count="1" selected="0">
            <x v="23"/>
          </reference>
          <reference field="6" count="1">
            <x v="24"/>
          </reference>
        </references>
      </pivotArea>
    </format>
    <format dxfId="374">
      <pivotArea dataOnly="0" labelOnly="1" outline="0" fieldPosition="0">
        <references count="5">
          <reference field="2" count="1" selected="0">
            <x v="23"/>
          </reference>
          <reference field="3" count="1" selected="0">
            <x v="57"/>
          </reference>
          <reference field="4" count="1" selected="0">
            <x v="1"/>
          </reference>
          <reference field="5" count="1" selected="0">
            <x v="31"/>
          </reference>
          <reference field="6" count="1">
            <x v="33"/>
          </reference>
        </references>
      </pivotArea>
    </format>
    <format dxfId="373">
      <pivotArea dataOnly="0" labelOnly="1" outline="0" fieldPosition="0">
        <references count="5">
          <reference field="2" count="1" selected="0">
            <x v="23"/>
          </reference>
          <reference field="3" count="1" selected="0">
            <x v="58"/>
          </reference>
          <reference field="4" count="1" selected="0">
            <x v="1"/>
          </reference>
          <reference field="5" count="1" selected="0">
            <x v="29"/>
          </reference>
          <reference field="6" count="1">
            <x v="29"/>
          </reference>
        </references>
      </pivotArea>
    </format>
    <format dxfId="372">
      <pivotArea dataOnly="0" labelOnly="1" outline="0" fieldPosition="0">
        <references count="5">
          <reference field="2" count="1" selected="0">
            <x v="24"/>
          </reference>
          <reference field="3" count="1" selected="0">
            <x v="59"/>
          </reference>
          <reference field="4" count="1" selected="0">
            <x v="1"/>
          </reference>
          <reference field="5" count="1" selected="0">
            <x v="36"/>
          </reference>
          <reference field="6" count="1">
            <x v="25"/>
          </reference>
        </references>
      </pivotArea>
    </format>
    <format dxfId="371">
      <pivotArea dataOnly="0" labelOnly="1" outline="0" fieldPosition="0">
        <references count="5">
          <reference field="2" count="1" selected="0">
            <x v="24"/>
          </reference>
          <reference field="3" count="1" selected="0">
            <x v="60"/>
          </reference>
          <reference field="4" count="1" selected="0">
            <x v="1"/>
          </reference>
          <reference field="5" count="1" selected="0">
            <x v="36"/>
          </reference>
          <reference field="6" count="1">
            <x v="40"/>
          </reference>
        </references>
      </pivotArea>
    </format>
    <format dxfId="370">
      <pivotArea dataOnly="0" labelOnly="1" outline="0" fieldPosition="0">
        <references count="5">
          <reference field="2" count="1" selected="0">
            <x v="24"/>
          </reference>
          <reference field="3" count="1" selected="0">
            <x v="61"/>
          </reference>
          <reference field="4" count="1" selected="0">
            <x v="1"/>
          </reference>
          <reference field="5" count="1" selected="0">
            <x v="36"/>
          </reference>
          <reference field="6" count="1">
            <x v="37"/>
          </reference>
        </references>
      </pivotArea>
    </format>
    <format dxfId="369">
      <pivotArea dataOnly="0" labelOnly="1" outline="0" fieldPosition="0">
        <references count="5">
          <reference field="2" count="1" selected="0">
            <x v="24"/>
          </reference>
          <reference field="3" count="1" selected="0">
            <x v="62"/>
          </reference>
          <reference field="4" count="1" selected="0">
            <x v="1"/>
          </reference>
          <reference field="5" count="1" selected="0">
            <x v="36"/>
          </reference>
          <reference field="6" count="1">
            <x v="43"/>
          </reference>
        </references>
      </pivotArea>
    </format>
    <format dxfId="368">
      <pivotArea dataOnly="0" labelOnly="1" outline="0" fieldPosition="0">
        <references count="5">
          <reference field="2" count="1" selected="0">
            <x v="24"/>
          </reference>
          <reference field="3" count="1" selected="0">
            <x v="63"/>
          </reference>
          <reference field="4" count="1" selected="0">
            <x v="1"/>
          </reference>
          <reference field="5" count="1" selected="0">
            <x v="36"/>
          </reference>
          <reference field="6" count="1">
            <x v="42"/>
          </reference>
        </references>
      </pivotArea>
    </format>
    <format dxfId="367">
      <pivotArea type="all" dataOnly="0" outline="0" collapsedLevelsAreSubtotals="1" fieldPosition="0"/>
    </format>
    <format dxfId="366">
      <pivotArea field="2" type="button" dataOnly="0" labelOnly="1" outline="0" axis="axisRow" fieldPosition="0"/>
    </format>
    <format dxfId="365">
      <pivotArea field="3" type="button" dataOnly="0" labelOnly="1" outline="0" axis="axisRow" fieldPosition="1"/>
    </format>
    <format dxfId="364">
      <pivotArea field="4" type="button" dataOnly="0" labelOnly="1" outline="0" axis="axisRow" fieldPosition="2"/>
    </format>
    <format dxfId="363">
      <pivotArea field="5" type="button" dataOnly="0" labelOnly="1" outline="0" axis="axisRow" fieldPosition="3"/>
    </format>
    <format dxfId="362">
      <pivotArea field="6" type="button" dataOnly="0" labelOnly="1" outline="0" axis="axisRow" fieldPosition="4"/>
    </format>
    <format dxfId="361">
      <pivotArea dataOnly="0" labelOnly="1" outline="0" fieldPosition="0">
        <references count="1">
          <reference field="2" count="23">
            <x v="0"/>
            <x v="3"/>
            <x v="4"/>
            <x v="5"/>
            <x v="6"/>
            <x v="7"/>
            <x v="8"/>
            <x v="9"/>
            <x v="10"/>
            <x v="11"/>
            <x v="12"/>
            <x v="13"/>
            <x v="14"/>
            <x v="15"/>
            <x v="16"/>
            <x v="17"/>
            <x v="18"/>
            <x v="19"/>
            <x v="20"/>
            <x v="21"/>
            <x v="22"/>
            <x v="23"/>
            <x v="24"/>
          </reference>
        </references>
      </pivotArea>
    </format>
    <format dxfId="360">
      <pivotArea dataOnly="0" labelOnly="1" grandRow="1" outline="0" fieldPosition="0"/>
    </format>
    <format dxfId="359">
      <pivotArea dataOnly="0" labelOnly="1" outline="0" fieldPosition="0">
        <references count="2">
          <reference field="2" count="1" selected="0">
            <x v="0"/>
          </reference>
          <reference field="3" count="3">
            <x v="0"/>
            <x v="1"/>
            <x v="2"/>
          </reference>
        </references>
      </pivotArea>
    </format>
    <format dxfId="358">
      <pivotArea dataOnly="0" labelOnly="1" outline="0" fieldPosition="0">
        <references count="2">
          <reference field="2" count="1" selected="0">
            <x v="3"/>
          </reference>
          <reference field="3" count="3">
            <x v="8"/>
            <x v="9"/>
            <x v="10"/>
          </reference>
        </references>
      </pivotArea>
    </format>
    <format dxfId="357">
      <pivotArea dataOnly="0" labelOnly="1" outline="0" fieldPosition="0">
        <references count="2">
          <reference field="2" count="1" selected="0">
            <x v="4"/>
          </reference>
          <reference field="3" count="2">
            <x v="11"/>
            <x v="12"/>
          </reference>
        </references>
      </pivotArea>
    </format>
    <format dxfId="356">
      <pivotArea dataOnly="0" labelOnly="1" outline="0" fieldPosition="0">
        <references count="2">
          <reference field="2" count="1" selected="0">
            <x v="5"/>
          </reference>
          <reference field="3" count="3">
            <x v="13"/>
            <x v="16"/>
            <x v="17"/>
          </reference>
        </references>
      </pivotArea>
    </format>
    <format dxfId="355">
      <pivotArea dataOnly="0" labelOnly="1" outline="0" fieldPosition="0">
        <references count="2">
          <reference field="2" count="1" selected="0">
            <x v="6"/>
          </reference>
          <reference field="3" count="1">
            <x v="19"/>
          </reference>
        </references>
      </pivotArea>
    </format>
    <format dxfId="354">
      <pivotArea dataOnly="0" labelOnly="1" outline="0" fieldPosition="0">
        <references count="2">
          <reference field="2" count="1" selected="0">
            <x v="7"/>
          </reference>
          <reference field="3" count="1">
            <x v="44"/>
          </reference>
        </references>
      </pivotArea>
    </format>
    <format dxfId="353">
      <pivotArea dataOnly="0" labelOnly="1" outline="0" fieldPosition="0">
        <references count="2">
          <reference field="2" count="1" selected="0">
            <x v="8"/>
          </reference>
          <reference field="3" count="1">
            <x v="22"/>
          </reference>
        </references>
      </pivotArea>
    </format>
    <format dxfId="352">
      <pivotArea dataOnly="0" labelOnly="1" outline="0" fieldPosition="0">
        <references count="2">
          <reference field="2" count="1" selected="0">
            <x v="9"/>
          </reference>
          <reference field="3" count="1">
            <x v="23"/>
          </reference>
        </references>
      </pivotArea>
    </format>
    <format dxfId="351">
      <pivotArea dataOnly="0" labelOnly="1" outline="0" fieldPosition="0">
        <references count="2">
          <reference field="2" count="1" selected="0">
            <x v="10"/>
          </reference>
          <reference field="3" count="1">
            <x v="25"/>
          </reference>
        </references>
      </pivotArea>
    </format>
    <format dxfId="350">
      <pivotArea dataOnly="0" labelOnly="1" outline="0" fieldPosition="0">
        <references count="2">
          <reference field="2" count="1" selected="0">
            <x v="11"/>
          </reference>
          <reference field="3" count="13">
            <x v="3"/>
            <x v="4"/>
            <x v="18"/>
            <x v="24"/>
            <x v="26"/>
            <x v="27"/>
            <x v="28"/>
            <x v="29"/>
            <x v="30"/>
            <x v="31"/>
            <x v="32"/>
            <x v="33"/>
            <x v="48"/>
          </reference>
        </references>
      </pivotArea>
    </format>
    <format dxfId="349">
      <pivotArea dataOnly="0" labelOnly="1" outline="0" fieldPosition="0">
        <references count="2">
          <reference field="2" count="1" selected="0">
            <x v="12"/>
          </reference>
          <reference field="3" count="3">
            <x v="34"/>
            <x v="35"/>
            <x v="36"/>
          </reference>
        </references>
      </pivotArea>
    </format>
    <format dxfId="348">
      <pivotArea dataOnly="0" labelOnly="1" outline="0" fieldPosition="0">
        <references count="2">
          <reference field="2" count="1" selected="0">
            <x v="13"/>
          </reference>
          <reference field="3" count="1">
            <x v="37"/>
          </reference>
        </references>
      </pivotArea>
    </format>
    <format dxfId="347">
      <pivotArea dataOnly="0" labelOnly="1" outline="0" fieldPosition="0">
        <references count="2">
          <reference field="2" count="1" selected="0">
            <x v="14"/>
          </reference>
          <reference field="3" count="2">
            <x v="38"/>
            <x v="39"/>
          </reference>
        </references>
      </pivotArea>
    </format>
    <format dxfId="346">
      <pivotArea dataOnly="0" labelOnly="1" outline="0" fieldPosition="0">
        <references count="2">
          <reference field="2" count="1" selected="0">
            <x v="15"/>
          </reference>
          <reference field="3" count="2">
            <x v="41"/>
            <x v="42"/>
          </reference>
        </references>
      </pivotArea>
    </format>
    <format dxfId="345">
      <pivotArea dataOnly="0" labelOnly="1" outline="0" fieldPosition="0">
        <references count="2">
          <reference field="2" count="1" selected="0">
            <x v="16"/>
          </reference>
          <reference field="3" count="1">
            <x v="43"/>
          </reference>
        </references>
      </pivotArea>
    </format>
    <format dxfId="344">
      <pivotArea dataOnly="0" labelOnly="1" outline="0" fieldPosition="0">
        <references count="2">
          <reference field="2" count="1" selected="0">
            <x v="17"/>
          </reference>
          <reference field="3" count="1">
            <x v="45"/>
          </reference>
        </references>
      </pivotArea>
    </format>
    <format dxfId="343">
      <pivotArea dataOnly="0" labelOnly="1" outline="0" fieldPosition="0">
        <references count="2">
          <reference field="2" count="1" selected="0">
            <x v="18"/>
          </reference>
          <reference field="3" count="3">
            <x v="6"/>
            <x v="7"/>
            <x v="21"/>
          </reference>
        </references>
      </pivotArea>
    </format>
    <format dxfId="342">
      <pivotArea dataOnly="0" labelOnly="1" outline="0" fieldPosition="0">
        <references count="2">
          <reference field="2" count="1" selected="0">
            <x v="19"/>
          </reference>
          <reference field="3" count="1">
            <x v="46"/>
          </reference>
        </references>
      </pivotArea>
    </format>
    <format dxfId="341">
      <pivotArea dataOnly="0" labelOnly="1" outline="0" fieldPosition="0">
        <references count="2">
          <reference field="2" count="1" selected="0">
            <x v="20"/>
          </reference>
          <reference field="3" count="1">
            <x v="47"/>
          </reference>
        </references>
      </pivotArea>
    </format>
    <format dxfId="340">
      <pivotArea dataOnly="0" labelOnly="1" outline="0" fieldPosition="0">
        <references count="2">
          <reference field="2" count="1" selected="0">
            <x v="21"/>
          </reference>
          <reference field="3" count="2">
            <x v="50"/>
            <x v="51"/>
          </reference>
        </references>
      </pivotArea>
    </format>
    <format dxfId="339">
      <pivotArea dataOnly="0" labelOnly="1" outline="0" fieldPosition="0">
        <references count="2">
          <reference field="2" count="1" selected="0">
            <x v="22"/>
          </reference>
          <reference field="3" count="2">
            <x v="52"/>
            <x v="53"/>
          </reference>
        </references>
      </pivotArea>
    </format>
    <format dxfId="338">
      <pivotArea dataOnly="0" labelOnly="1" outline="0" fieldPosition="0">
        <references count="2">
          <reference field="2" count="1" selected="0">
            <x v="23"/>
          </reference>
          <reference field="3" count="5">
            <x v="54"/>
            <x v="55"/>
            <x v="56"/>
            <x v="57"/>
            <x v="58"/>
          </reference>
        </references>
      </pivotArea>
    </format>
    <format dxfId="337">
      <pivotArea dataOnly="0" labelOnly="1" outline="0" fieldPosition="0">
        <references count="2">
          <reference field="2" count="1" selected="0">
            <x v="24"/>
          </reference>
          <reference field="3" count="5">
            <x v="59"/>
            <x v="60"/>
            <x v="61"/>
            <x v="62"/>
            <x v="63"/>
          </reference>
        </references>
      </pivotArea>
    </format>
    <format dxfId="336">
      <pivotArea dataOnly="0" labelOnly="1" outline="0" fieldPosition="0">
        <references count="3">
          <reference field="2" count="1" selected="0">
            <x v="0"/>
          </reference>
          <reference field="3" count="1" selected="0">
            <x v="0"/>
          </reference>
          <reference field="4" count="1">
            <x v="1"/>
          </reference>
        </references>
      </pivotArea>
    </format>
    <format dxfId="335">
      <pivotArea dataOnly="0" labelOnly="1" outline="0" fieldPosition="0">
        <references count="3">
          <reference field="2" count="1" selected="0">
            <x v="5"/>
          </reference>
          <reference field="3" count="1" selected="0">
            <x v="13"/>
          </reference>
          <reference field="4" count="1">
            <x v="0"/>
          </reference>
        </references>
      </pivotArea>
    </format>
    <format dxfId="334">
      <pivotArea dataOnly="0" labelOnly="1" outline="0" fieldPosition="0">
        <references count="3">
          <reference field="2" count="1" selected="0">
            <x v="5"/>
          </reference>
          <reference field="3" count="1" selected="0">
            <x v="16"/>
          </reference>
          <reference field="4" count="1">
            <x v="1"/>
          </reference>
        </references>
      </pivotArea>
    </format>
    <format dxfId="333">
      <pivotArea dataOnly="0" labelOnly="1" outline="0" fieldPosition="0">
        <references count="3">
          <reference field="2" count="1" selected="0">
            <x v="5"/>
          </reference>
          <reference field="3" count="1" selected="0">
            <x v="17"/>
          </reference>
          <reference field="4" count="1">
            <x v="0"/>
          </reference>
        </references>
      </pivotArea>
    </format>
    <format dxfId="332">
      <pivotArea dataOnly="0" labelOnly="1" outline="0" fieldPosition="0">
        <references count="3">
          <reference field="2" count="1" selected="0">
            <x v="6"/>
          </reference>
          <reference field="3" count="1" selected="0">
            <x v="19"/>
          </reference>
          <reference field="4" count="1">
            <x v="1"/>
          </reference>
        </references>
      </pivotArea>
    </format>
    <format dxfId="331">
      <pivotArea dataOnly="0" labelOnly="1" outline="0" fieldPosition="0">
        <references count="3">
          <reference field="2" count="1" selected="0">
            <x v="10"/>
          </reference>
          <reference field="3" count="1" selected="0">
            <x v="25"/>
          </reference>
          <reference field="4" count="1">
            <x v="0"/>
          </reference>
        </references>
      </pivotArea>
    </format>
    <format dxfId="330">
      <pivotArea dataOnly="0" labelOnly="1" outline="0" fieldPosition="0">
        <references count="3">
          <reference field="2" count="1" selected="0">
            <x v="11"/>
          </reference>
          <reference field="3" count="1" selected="0">
            <x v="3"/>
          </reference>
          <reference field="4" count="1">
            <x v="1"/>
          </reference>
        </references>
      </pivotArea>
    </format>
    <format dxfId="329">
      <pivotArea dataOnly="0" labelOnly="1" outline="0" fieldPosition="0">
        <references count="3">
          <reference field="2" count="1" selected="0">
            <x v="13"/>
          </reference>
          <reference field="3" count="1" selected="0">
            <x v="37"/>
          </reference>
          <reference field="4" count="1">
            <x v="0"/>
          </reference>
        </references>
      </pivotArea>
    </format>
    <format dxfId="328">
      <pivotArea dataOnly="0" labelOnly="1" outline="0" fieldPosition="0">
        <references count="3">
          <reference field="2" count="1" selected="0">
            <x v="14"/>
          </reference>
          <reference field="3" count="1" selected="0">
            <x v="38"/>
          </reference>
          <reference field="4" count="1">
            <x v="1"/>
          </reference>
        </references>
      </pivotArea>
    </format>
    <format dxfId="327">
      <pivotArea dataOnly="0" labelOnly="1" outline="0" fieldPosition="0">
        <references count="3">
          <reference field="2" count="1" selected="0">
            <x v="15"/>
          </reference>
          <reference field="3" count="1" selected="0">
            <x v="42"/>
          </reference>
          <reference field="4" count="1">
            <x v="0"/>
          </reference>
        </references>
      </pivotArea>
    </format>
    <format dxfId="326">
      <pivotArea dataOnly="0" labelOnly="1" outline="0" fieldPosition="0">
        <references count="3">
          <reference field="2" count="1" selected="0">
            <x v="16"/>
          </reference>
          <reference field="3" count="1" selected="0">
            <x v="43"/>
          </reference>
          <reference field="4" count="1">
            <x v="1"/>
          </reference>
        </references>
      </pivotArea>
    </format>
    <format dxfId="325">
      <pivotArea dataOnly="0" labelOnly="1" outline="0" fieldPosition="0">
        <references count="3">
          <reference field="2" count="1" selected="0">
            <x v="21"/>
          </reference>
          <reference field="3" count="1" selected="0">
            <x v="51"/>
          </reference>
          <reference field="4" count="1">
            <x v="0"/>
          </reference>
        </references>
      </pivotArea>
    </format>
    <format dxfId="324">
      <pivotArea dataOnly="0" labelOnly="1" outline="0" fieldPosition="0">
        <references count="3">
          <reference field="2" count="1" selected="0">
            <x v="22"/>
          </reference>
          <reference field="3" count="1" selected="0">
            <x v="52"/>
          </reference>
          <reference field="4" count="1">
            <x v="1"/>
          </reference>
        </references>
      </pivotArea>
    </format>
    <format dxfId="323">
      <pivotArea dataOnly="0" labelOnly="1" outline="0" fieldPosition="0">
        <references count="3">
          <reference field="2" count="1" selected="0">
            <x v="22"/>
          </reference>
          <reference field="3" count="1" selected="0">
            <x v="53"/>
          </reference>
          <reference field="4" count="1">
            <x v="0"/>
          </reference>
        </references>
      </pivotArea>
    </format>
    <format dxfId="322">
      <pivotArea dataOnly="0" labelOnly="1" outline="0" fieldPosition="0">
        <references count="3">
          <reference field="2" count="1" selected="0">
            <x v="23"/>
          </reference>
          <reference field="3" count="1" selected="0">
            <x v="54"/>
          </reference>
          <reference field="4" count="1">
            <x v="1"/>
          </reference>
        </references>
      </pivotArea>
    </format>
    <format dxfId="321">
      <pivotArea dataOnly="0" labelOnly="1" outline="0" fieldPosition="0">
        <references count="4">
          <reference field="2" count="1" selected="0">
            <x v="0"/>
          </reference>
          <reference field="3" count="1" selected="0">
            <x v="0"/>
          </reference>
          <reference field="4" count="1" selected="0">
            <x v="1"/>
          </reference>
          <reference field="5" count="1">
            <x v="9"/>
          </reference>
        </references>
      </pivotArea>
    </format>
    <format dxfId="320">
      <pivotArea dataOnly="0" labelOnly="1" outline="0" fieldPosition="0">
        <references count="4">
          <reference field="2" count="1" selected="0">
            <x v="0"/>
          </reference>
          <reference field="3" count="1" selected="0">
            <x v="1"/>
          </reference>
          <reference field="4" count="1" selected="0">
            <x v="1"/>
          </reference>
          <reference field="5" count="1">
            <x v="19"/>
          </reference>
        </references>
      </pivotArea>
    </format>
    <format dxfId="319">
      <pivotArea dataOnly="0" labelOnly="1" outline="0" fieldPosition="0">
        <references count="4">
          <reference field="2" count="1" selected="0">
            <x v="0"/>
          </reference>
          <reference field="3" count="1" selected="0">
            <x v="2"/>
          </reference>
          <reference field="4" count="1" selected="0">
            <x v="1"/>
          </reference>
          <reference field="5" count="1">
            <x v="13"/>
          </reference>
        </references>
      </pivotArea>
    </format>
    <format dxfId="318">
      <pivotArea dataOnly="0" labelOnly="1" outline="0" fieldPosition="0">
        <references count="4">
          <reference field="2" count="1" selected="0">
            <x v="3"/>
          </reference>
          <reference field="3" count="1" selected="0">
            <x v="8"/>
          </reference>
          <reference field="4" count="1" selected="0">
            <x v="1"/>
          </reference>
          <reference field="5" count="1">
            <x v="20"/>
          </reference>
        </references>
      </pivotArea>
    </format>
    <format dxfId="317">
      <pivotArea dataOnly="0" labelOnly="1" outline="0" fieldPosition="0">
        <references count="4">
          <reference field="2" count="1" selected="0">
            <x v="3"/>
          </reference>
          <reference field="3" count="1" selected="0">
            <x v="9"/>
          </reference>
          <reference field="4" count="1" selected="0">
            <x v="1"/>
          </reference>
          <reference field="5" count="1">
            <x v="12"/>
          </reference>
        </references>
      </pivotArea>
    </format>
    <format dxfId="316">
      <pivotArea dataOnly="0" labelOnly="1" outline="0" fieldPosition="0">
        <references count="4">
          <reference field="2" count="1" selected="0">
            <x v="3"/>
          </reference>
          <reference field="3" count="1" selected="0">
            <x v="10"/>
          </reference>
          <reference field="4" count="1" selected="0">
            <x v="1"/>
          </reference>
          <reference field="5" count="1">
            <x v="17"/>
          </reference>
        </references>
      </pivotArea>
    </format>
    <format dxfId="315">
      <pivotArea dataOnly="0" labelOnly="1" outline="0" fieldPosition="0">
        <references count="4">
          <reference field="2" count="1" selected="0">
            <x v="4"/>
          </reference>
          <reference field="3" count="1" selected="0">
            <x v="11"/>
          </reference>
          <reference field="4" count="1" selected="0">
            <x v="1"/>
          </reference>
          <reference field="5" count="1">
            <x v="15"/>
          </reference>
        </references>
      </pivotArea>
    </format>
    <format dxfId="314">
      <pivotArea dataOnly="0" labelOnly="1" outline="0" fieldPosition="0">
        <references count="4">
          <reference field="2" count="1" selected="0">
            <x v="4"/>
          </reference>
          <reference field="3" count="1" selected="0">
            <x v="12"/>
          </reference>
          <reference field="4" count="1" selected="0">
            <x v="1"/>
          </reference>
          <reference field="5" count="1">
            <x v="12"/>
          </reference>
        </references>
      </pivotArea>
    </format>
    <format dxfId="313">
      <pivotArea dataOnly="0" labelOnly="1" outline="0" fieldPosition="0">
        <references count="4">
          <reference field="2" count="1" selected="0">
            <x v="5"/>
          </reference>
          <reference field="3" count="1" selected="0">
            <x v="13"/>
          </reference>
          <reference field="4" count="1" selected="0">
            <x v="0"/>
          </reference>
          <reference field="5" count="1">
            <x v="2"/>
          </reference>
        </references>
      </pivotArea>
    </format>
    <format dxfId="312">
      <pivotArea dataOnly="0" labelOnly="1" outline="0" fieldPosition="0">
        <references count="4">
          <reference field="2" count="1" selected="0">
            <x v="5"/>
          </reference>
          <reference field="3" count="1" selected="0">
            <x v="16"/>
          </reference>
          <reference field="4" count="1" selected="0">
            <x v="1"/>
          </reference>
          <reference field="5" count="1">
            <x v="5"/>
          </reference>
        </references>
      </pivotArea>
    </format>
    <format dxfId="311">
      <pivotArea dataOnly="0" labelOnly="1" outline="0" fieldPosition="0">
        <references count="4">
          <reference field="2" count="1" selected="0">
            <x v="5"/>
          </reference>
          <reference field="3" count="1" selected="0">
            <x v="17"/>
          </reference>
          <reference field="4" count="1" selected="0">
            <x v="0"/>
          </reference>
          <reference field="5" count="1">
            <x v="1"/>
          </reference>
        </references>
      </pivotArea>
    </format>
    <format dxfId="310">
      <pivotArea dataOnly="0" labelOnly="1" outline="0" fieldPosition="0">
        <references count="4">
          <reference field="2" count="1" selected="0">
            <x v="6"/>
          </reference>
          <reference field="3" count="1" selected="0">
            <x v="19"/>
          </reference>
          <reference field="4" count="1" selected="0">
            <x v="1"/>
          </reference>
          <reference field="5" count="1">
            <x v="8"/>
          </reference>
        </references>
      </pivotArea>
    </format>
    <format dxfId="309">
      <pivotArea dataOnly="0" labelOnly="1" outline="0" fieldPosition="0">
        <references count="4">
          <reference field="2" count="1" selected="0">
            <x v="7"/>
          </reference>
          <reference field="3" count="1" selected="0">
            <x v="44"/>
          </reference>
          <reference field="4" count="1" selected="0">
            <x v="1"/>
          </reference>
          <reference field="5" count="1">
            <x v="5"/>
          </reference>
        </references>
      </pivotArea>
    </format>
    <format dxfId="308">
      <pivotArea dataOnly="0" labelOnly="1" outline="0" fieldPosition="0">
        <references count="4">
          <reference field="2" count="1" selected="0">
            <x v="8"/>
          </reference>
          <reference field="3" count="1" selected="0">
            <x v="22"/>
          </reference>
          <reference field="4" count="1" selected="0">
            <x v="1"/>
          </reference>
          <reference field="5" count="1">
            <x v="22"/>
          </reference>
        </references>
      </pivotArea>
    </format>
    <format dxfId="307">
      <pivotArea dataOnly="0" labelOnly="1" outline="0" fieldPosition="0">
        <references count="4">
          <reference field="2" count="1" selected="0">
            <x v="9"/>
          </reference>
          <reference field="3" count="1" selected="0">
            <x v="23"/>
          </reference>
          <reference field="4" count="1" selected="0">
            <x v="1"/>
          </reference>
          <reference field="5" count="1">
            <x v="28"/>
          </reference>
        </references>
      </pivotArea>
    </format>
    <format dxfId="306">
      <pivotArea dataOnly="0" labelOnly="1" outline="0" fieldPosition="0">
        <references count="4">
          <reference field="2" count="1" selected="0">
            <x v="10"/>
          </reference>
          <reference field="3" count="1" selected="0">
            <x v="25"/>
          </reference>
          <reference field="4" count="1" selected="0">
            <x v="0"/>
          </reference>
          <reference field="5" count="1">
            <x v="7"/>
          </reference>
        </references>
      </pivotArea>
    </format>
    <format dxfId="305">
      <pivotArea dataOnly="0" labelOnly="1" outline="0" fieldPosition="0">
        <references count="4">
          <reference field="2" count="1" selected="0">
            <x v="11"/>
          </reference>
          <reference field="3" count="1" selected="0">
            <x v="3"/>
          </reference>
          <reference field="4" count="1" selected="0">
            <x v="1"/>
          </reference>
          <reference field="5" count="1">
            <x v="24"/>
          </reference>
        </references>
      </pivotArea>
    </format>
    <format dxfId="304">
      <pivotArea dataOnly="0" labelOnly="1" outline="0" fieldPosition="0">
        <references count="4">
          <reference field="2" count="1" selected="0">
            <x v="11"/>
          </reference>
          <reference field="3" count="1" selected="0">
            <x v="4"/>
          </reference>
          <reference field="4" count="1" selected="0">
            <x v="1"/>
          </reference>
          <reference field="5" count="1">
            <x v="26"/>
          </reference>
        </references>
      </pivotArea>
    </format>
    <format dxfId="303">
      <pivotArea dataOnly="0" labelOnly="1" outline="0" fieldPosition="0">
        <references count="4">
          <reference field="2" count="1" selected="0">
            <x v="11"/>
          </reference>
          <reference field="3" count="1" selected="0">
            <x v="18"/>
          </reference>
          <reference field="4" count="1" selected="0">
            <x v="1"/>
          </reference>
          <reference field="5" count="1">
            <x v="32"/>
          </reference>
        </references>
      </pivotArea>
    </format>
    <format dxfId="302">
      <pivotArea dataOnly="0" labelOnly="1" outline="0" fieldPosition="0">
        <references count="4">
          <reference field="2" count="1" selected="0">
            <x v="11"/>
          </reference>
          <reference field="3" count="1" selected="0">
            <x v="24"/>
          </reference>
          <reference field="4" count="1" selected="0">
            <x v="1"/>
          </reference>
          <reference field="5" count="1">
            <x v="31"/>
          </reference>
        </references>
      </pivotArea>
    </format>
    <format dxfId="301">
      <pivotArea dataOnly="0" labelOnly="1" outline="0" fieldPosition="0">
        <references count="4">
          <reference field="2" count="1" selected="0">
            <x v="11"/>
          </reference>
          <reference field="3" count="1" selected="0">
            <x v="26"/>
          </reference>
          <reference field="4" count="1" selected="0">
            <x v="1"/>
          </reference>
          <reference field="5" count="1">
            <x v="26"/>
          </reference>
        </references>
      </pivotArea>
    </format>
    <format dxfId="300">
      <pivotArea dataOnly="0" labelOnly="1" outline="0" fieldPosition="0">
        <references count="4">
          <reference field="2" count="1" selected="0">
            <x v="11"/>
          </reference>
          <reference field="3" count="1" selected="0">
            <x v="27"/>
          </reference>
          <reference field="4" count="1" selected="0">
            <x v="1"/>
          </reference>
          <reference field="5" count="1">
            <x v="31"/>
          </reference>
        </references>
      </pivotArea>
    </format>
    <format dxfId="299">
      <pivotArea dataOnly="0" labelOnly="1" outline="0" fieldPosition="0">
        <references count="4">
          <reference field="2" count="1" selected="0">
            <x v="11"/>
          </reference>
          <reference field="3" count="1" selected="0">
            <x v="48"/>
          </reference>
          <reference field="4" count="1" selected="0">
            <x v="1"/>
          </reference>
          <reference field="5" count="1">
            <x v="33"/>
          </reference>
        </references>
      </pivotArea>
    </format>
    <format dxfId="298">
      <pivotArea dataOnly="0" labelOnly="1" outline="0" fieldPosition="0">
        <references count="4">
          <reference field="2" count="1" selected="0">
            <x v="12"/>
          </reference>
          <reference field="3" count="1" selected="0">
            <x v="34"/>
          </reference>
          <reference field="4" count="1" selected="0">
            <x v="1"/>
          </reference>
          <reference field="5" count="1">
            <x v="27"/>
          </reference>
        </references>
      </pivotArea>
    </format>
    <format dxfId="297">
      <pivotArea dataOnly="0" labelOnly="1" outline="0" fieldPosition="0">
        <references count="4">
          <reference field="2" count="1" selected="0">
            <x v="12"/>
          </reference>
          <reference field="3" count="1" selected="0">
            <x v="35"/>
          </reference>
          <reference field="4" count="1" selected="0">
            <x v="1"/>
          </reference>
          <reference field="5" count="1">
            <x v="30"/>
          </reference>
        </references>
      </pivotArea>
    </format>
    <format dxfId="296">
      <pivotArea dataOnly="0" labelOnly="1" outline="0" fieldPosition="0">
        <references count="4">
          <reference field="2" count="1" selected="0">
            <x v="12"/>
          </reference>
          <reference field="3" count="1" selected="0">
            <x v="36"/>
          </reference>
          <reference field="4" count="1" selected="0">
            <x v="1"/>
          </reference>
          <reference field="5" count="1">
            <x v="34"/>
          </reference>
        </references>
      </pivotArea>
    </format>
    <format dxfId="295">
      <pivotArea dataOnly="0" labelOnly="1" outline="0" fieldPosition="0">
        <references count="4">
          <reference field="2" count="1" selected="0">
            <x v="13"/>
          </reference>
          <reference field="3" count="1" selected="0">
            <x v="37"/>
          </reference>
          <reference field="4" count="1" selected="0">
            <x v="0"/>
          </reference>
          <reference field="5" count="1">
            <x v="4"/>
          </reference>
        </references>
      </pivotArea>
    </format>
    <format dxfId="294">
      <pivotArea dataOnly="0" labelOnly="1" outline="0" fieldPosition="0">
        <references count="4">
          <reference field="2" count="1" selected="0">
            <x v="14"/>
          </reference>
          <reference field="3" count="1" selected="0">
            <x v="38"/>
          </reference>
          <reference field="4" count="1" selected="0">
            <x v="1"/>
          </reference>
          <reference field="5" count="1">
            <x v="20"/>
          </reference>
        </references>
      </pivotArea>
    </format>
    <format dxfId="293">
      <pivotArea dataOnly="0" labelOnly="1" outline="0" fieldPosition="0">
        <references count="4">
          <reference field="2" count="1" selected="0">
            <x v="14"/>
          </reference>
          <reference field="3" count="1" selected="0">
            <x v="39"/>
          </reference>
          <reference field="4" count="1" selected="0">
            <x v="1"/>
          </reference>
          <reference field="5" count="1">
            <x v="14"/>
          </reference>
        </references>
      </pivotArea>
    </format>
    <format dxfId="292">
      <pivotArea dataOnly="0" labelOnly="1" outline="0" fieldPosition="0">
        <references count="4">
          <reference field="2" count="1" selected="0">
            <x v="15"/>
          </reference>
          <reference field="3" count="1" selected="0">
            <x v="41"/>
          </reference>
          <reference field="4" count="1" selected="0">
            <x v="1"/>
          </reference>
          <reference field="5" count="1">
            <x v="9"/>
          </reference>
        </references>
      </pivotArea>
    </format>
    <format dxfId="291">
      <pivotArea dataOnly="0" labelOnly="1" outline="0" fieldPosition="0">
        <references count="4">
          <reference field="2" count="1" selected="0">
            <x v="15"/>
          </reference>
          <reference field="3" count="1" selected="0">
            <x v="42"/>
          </reference>
          <reference field="4" count="1" selected="0">
            <x v="0"/>
          </reference>
          <reference field="5" count="1">
            <x v="3"/>
          </reference>
        </references>
      </pivotArea>
    </format>
    <format dxfId="290">
      <pivotArea dataOnly="0" labelOnly="1" outline="0" fieldPosition="0">
        <references count="4">
          <reference field="2" count="1" selected="0">
            <x v="16"/>
          </reference>
          <reference field="3" count="1" selected="0">
            <x v="43"/>
          </reference>
          <reference field="4" count="1" selected="0">
            <x v="1"/>
          </reference>
          <reference field="5" count="1">
            <x v="6"/>
          </reference>
        </references>
      </pivotArea>
    </format>
    <format dxfId="289">
      <pivotArea dataOnly="0" labelOnly="1" outline="0" fieldPosition="0">
        <references count="4">
          <reference field="2" count="1" selected="0">
            <x v="17"/>
          </reference>
          <reference field="3" count="1" selected="0">
            <x v="45"/>
          </reference>
          <reference field="4" count="1" selected="0">
            <x v="1"/>
          </reference>
          <reference field="5" count="1">
            <x v="16"/>
          </reference>
        </references>
      </pivotArea>
    </format>
    <format dxfId="288">
      <pivotArea dataOnly="0" labelOnly="1" outline="0" fieldPosition="0">
        <references count="4">
          <reference field="2" count="1" selected="0">
            <x v="18"/>
          </reference>
          <reference field="3" count="1" selected="0">
            <x v="6"/>
          </reference>
          <reference field="4" count="1" selected="0">
            <x v="1"/>
          </reference>
          <reference field="5" count="1">
            <x v="18"/>
          </reference>
        </references>
      </pivotArea>
    </format>
    <format dxfId="287">
      <pivotArea dataOnly="0" labelOnly="1" outline="0" fieldPosition="0">
        <references count="4">
          <reference field="2" count="1" selected="0">
            <x v="18"/>
          </reference>
          <reference field="3" count="1" selected="0">
            <x v="21"/>
          </reference>
          <reference field="4" count="1" selected="0">
            <x v="1"/>
          </reference>
          <reference field="5" count="1">
            <x v="24"/>
          </reference>
        </references>
      </pivotArea>
    </format>
    <format dxfId="286">
      <pivotArea dataOnly="0" labelOnly="1" outline="0" fieldPosition="0">
        <references count="4">
          <reference field="2" count="1" selected="0">
            <x v="19"/>
          </reference>
          <reference field="3" count="1" selected="0">
            <x v="46"/>
          </reference>
          <reference field="4" count="1" selected="0">
            <x v="1"/>
          </reference>
          <reference field="5" count="1">
            <x v="4"/>
          </reference>
        </references>
      </pivotArea>
    </format>
    <format dxfId="285">
      <pivotArea dataOnly="0" labelOnly="1" outline="0" fieldPosition="0">
        <references count="4">
          <reference field="2" count="1" selected="0">
            <x v="20"/>
          </reference>
          <reference field="3" count="1" selected="0">
            <x v="47"/>
          </reference>
          <reference field="4" count="1" selected="0">
            <x v="1"/>
          </reference>
          <reference field="5" count="1">
            <x v="11"/>
          </reference>
        </references>
      </pivotArea>
    </format>
    <format dxfId="284">
      <pivotArea dataOnly="0" labelOnly="1" outline="0" fieldPosition="0">
        <references count="4">
          <reference field="2" count="1" selected="0">
            <x v="21"/>
          </reference>
          <reference field="3" count="1" selected="0">
            <x v="50"/>
          </reference>
          <reference field="4" count="1" selected="0">
            <x v="1"/>
          </reference>
          <reference field="5" count="1">
            <x v="10"/>
          </reference>
        </references>
      </pivotArea>
    </format>
    <format dxfId="283">
      <pivotArea dataOnly="0" labelOnly="1" outline="0" fieldPosition="0">
        <references count="4">
          <reference field="2" count="1" selected="0">
            <x v="21"/>
          </reference>
          <reference field="3" count="1" selected="0">
            <x v="51"/>
          </reference>
          <reference field="4" count="1" selected="0">
            <x v="0"/>
          </reference>
          <reference field="5" count="1">
            <x v="3"/>
          </reference>
        </references>
      </pivotArea>
    </format>
    <format dxfId="282">
      <pivotArea dataOnly="0" labelOnly="1" outline="0" fieldPosition="0">
        <references count="4">
          <reference field="2" count="1" selected="0">
            <x v="22"/>
          </reference>
          <reference field="3" count="1" selected="0">
            <x v="52"/>
          </reference>
          <reference field="4" count="1" selected="0">
            <x v="1"/>
          </reference>
          <reference field="5" count="1">
            <x v="8"/>
          </reference>
        </references>
      </pivotArea>
    </format>
    <format dxfId="281">
      <pivotArea dataOnly="0" labelOnly="1" outline="0" fieldPosition="0">
        <references count="4">
          <reference field="2" count="1" selected="0">
            <x v="22"/>
          </reference>
          <reference field="3" count="1" selected="0">
            <x v="53"/>
          </reference>
          <reference field="4" count="1" selected="0">
            <x v="0"/>
          </reference>
          <reference field="5" count="1">
            <x v="0"/>
          </reference>
        </references>
      </pivotArea>
    </format>
    <format dxfId="280">
      <pivotArea dataOnly="0" labelOnly="1" outline="0" fieldPosition="0">
        <references count="4">
          <reference field="2" count="1" selected="0">
            <x v="23"/>
          </reference>
          <reference field="3" count="1" selected="0">
            <x v="54"/>
          </reference>
          <reference field="4" count="1" selected="0">
            <x v="1"/>
          </reference>
          <reference field="5" count="1">
            <x v="21"/>
          </reference>
        </references>
      </pivotArea>
    </format>
    <format dxfId="279">
      <pivotArea dataOnly="0" labelOnly="1" outline="0" fieldPosition="0">
        <references count="4">
          <reference field="2" count="1" selected="0">
            <x v="23"/>
          </reference>
          <reference field="3" count="1" selected="0">
            <x v="55"/>
          </reference>
          <reference field="4" count="1" selected="0">
            <x v="1"/>
          </reference>
          <reference field="5" count="1">
            <x v="25"/>
          </reference>
        </references>
      </pivotArea>
    </format>
    <format dxfId="278">
      <pivotArea dataOnly="0" labelOnly="1" outline="0" fieldPosition="0">
        <references count="4">
          <reference field="2" count="1" selected="0">
            <x v="23"/>
          </reference>
          <reference field="3" count="1" selected="0">
            <x v="56"/>
          </reference>
          <reference field="4" count="1" selected="0">
            <x v="1"/>
          </reference>
          <reference field="5" count="1">
            <x v="23"/>
          </reference>
        </references>
      </pivotArea>
    </format>
    <format dxfId="277">
      <pivotArea dataOnly="0" labelOnly="1" outline="0" fieldPosition="0">
        <references count="4">
          <reference field="2" count="1" selected="0">
            <x v="23"/>
          </reference>
          <reference field="3" count="1" selected="0">
            <x v="57"/>
          </reference>
          <reference field="4" count="1" selected="0">
            <x v="1"/>
          </reference>
          <reference field="5" count="1">
            <x v="31"/>
          </reference>
        </references>
      </pivotArea>
    </format>
    <format dxfId="276">
      <pivotArea dataOnly="0" labelOnly="1" outline="0" fieldPosition="0">
        <references count="4">
          <reference field="2" count="1" selected="0">
            <x v="23"/>
          </reference>
          <reference field="3" count="1" selected="0">
            <x v="58"/>
          </reference>
          <reference field="4" count="1" selected="0">
            <x v="1"/>
          </reference>
          <reference field="5" count="1">
            <x v="29"/>
          </reference>
        </references>
      </pivotArea>
    </format>
    <format dxfId="275">
      <pivotArea dataOnly="0" labelOnly="1" outline="0" fieldPosition="0">
        <references count="4">
          <reference field="2" count="1" selected="0">
            <x v="24"/>
          </reference>
          <reference field="3" count="1" selected="0">
            <x v="59"/>
          </reference>
          <reference field="4" count="1" selected="0">
            <x v="1"/>
          </reference>
          <reference field="5" count="1">
            <x v="36"/>
          </reference>
        </references>
      </pivotArea>
    </format>
    <format dxfId="274">
      <pivotArea dataOnly="0" labelOnly="1" outline="0" fieldPosition="0">
        <references count="5">
          <reference field="2" count="1" selected="0">
            <x v="0"/>
          </reference>
          <reference field="3" count="1" selected="0">
            <x v="0"/>
          </reference>
          <reference field="4" count="1" selected="0">
            <x v="1"/>
          </reference>
          <reference field="5" count="1" selected="0">
            <x v="9"/>
          </reference>
          <reference field="6" count="1">
            <x v="9"/>
          </reference>
        </references>
      </pivotArea>
    </format>
    <format dxfId="273">
      <pivotArea dataOnly="0" labelOnly="1" outline="0" fieldPosition="0">
        <references count="5">
          <reference field="2" count="1" selected="0">
            <x v="0"/>
          </reference>
          <reference field="3" count="1" selected="0">
            <x v="1"/>
          </reference>
          <reference field="4" count="1" selected="0">
            <x v="1"/>
          </reference>
          <reference field="5" count="1" selected="0">
            <x v="19"/>
          </reference>
          <reference field="6" count="1">
            <x v="20"/>
          </reference>
        </references>
      </pivotArea>
    </format>
    <format dxfId="272">
      <pivotArea dataOnly="0" labelOnly="1" outline="0" fieldPosition="0">
        <references count="5">
          <reference field="2" count="1" selected="0">
            <x v="0"/>
          </reference>
          <reference field="3" count="1" selected="0">
            <x v="2"/>
          </reference>
          <reference field="4" count="1" selected="0">
            <x v="1"/>
          </reference>
          <reference field="5" count="1" selected="0">
            <x v="13"/>
          </reference>
          <reference field="6" count="1">
            <x v="13"/>
          </reference>
        </references>
      </pivotArea>
    </format>
    <format dxfId="271">
      <pivotArea dataOnly="0" labelOnly="1" outline="0" fieldPosition="0">
        <references count="5">
          <reference field="2" count="1" selected="0">
            <x v="3"/>
          </reference>
          <reference field="3" count="1" selected="0">
            <x v="8"/>
          </reference>
          <reference field="4" count="1" selected="0">
            <x v="1"/>
          </reference>
          <reference field="5" count="1" selected="0">
            <x v="20"/>
          </reference>
          <reference field="6" count="1">
            <x v="21"/>
          </reference>
        </references>
      </pivotArea>
    </format>
    <format dxfId="270">
      <pivotArea dataOnly="0" labelOnly="1" outline="0" fieldPosition="0">
        <references count="5">
          <reference field="2" count="1" selected="0">
            <x v="3"/>
          </reference>
          <reference field="3" count="1" selected="0">
            <x v="9"/>
          </reference>
          <reference field="4" count="1" selected="0">
            <x v="1"/>
          </reference>
          <reference field="5" count="1" selected="0">
            <x v="12"/>
          </reference>
          <reference field="6" count="1">
            <x v="14"/>
          </reference>
        </references>
      </pivotArea>
    </format>
    <format dxfId="269">
      <pivotArea dataOnly="0" labelOnly="1" outline="0" fieldPosition="0">
        <references count="5">
          <reference field="2" count="1" selected="0">
            <x v="3"/>
          </reference>
          <reference field="3" count="1" selected="0">
            <x v="10"/>
          </reference>
          <reference field="4" count="1" selected="0">
            <x v="1"/>
          </reference>
          <reference field="5" count="1" selected="0">
            <x v="17"/>
          </reference>
          <reference field="6" count="1">
            <x v="18"/>
          </reference>
        </references>
      </pivotArea>
    </format>
    <format dxfId="268">
      <pivotArea dataOnly="0" labelOnly="1" outline="0" fieldPosition="0">
        <references count="5">
          <reference field="2" count="1" selected="0">
            <x v="4"/>
          </reference>
          <reference field="3" count="1" selected="0">
            <x v="11"/>
          </reference>
          <reference field="4" count="1" selected="0">
            <x v="1"/>
          </reference>
          <reference field="5" count="1" selected="0">
            <x v="15"/>
          </reference>
          <reference field="6" count="1">
            <x v="17"/>
          </reference>
        </references>
      </pivotArea>
    </format>
    <format dxfId="267">
      <pivotArea dataOnly="0" labelOnly="1" outline="0" fieldPosition="0">
        <references count="5">
          <reference field="2" count="1" selected="0">
            <x v="4"/>
          </reference>
          <reference field="3" count="1" selected="0">
            <x v="12"/>
          </reference>
          <reference field="4" count="1" selected="0">
            <x v="1"/>
          </reference>
          <reference field="5" count="1" selected="0">
            <x v="12"/>
          </reference>
          <reference field="6" count="1">
            <x v="15"/>
          </reference>
        </references>
      </pivotArea>
    </format>
    <format dxfId="266">
      <pivotArea dataOnly="0" labelOnly="1" outline="0" fieldPosition="0">
        <references count="5">
          <reference field="2" count="1" selected="0">
            <x v="5"/>
          </reference>
          <reference field="3" count="1" selected="0">
            <x v="13"/>
          </reference>
          <reference field="4" count="1" selected="0">
            <x v="0"/>
          </reference>
          <reference field="5" count="1" selected="0">
            <x v="2"/>
          </reference>
          <reference field="6" count="1">
            <x v="2"/>
          </reference>
        </references>
      </pivotArea>
    </format>
    <format dxfId="265">
      <pivotArea dataOnly="0" labelOnly="1" outline="0" fieldPosition="0">
        <references count="5">
          <reference field="2" count="1" selected="0">
            <x v="5"/>
          </reference>
          <reference field="3" count="1" selected="0">
            <x v="16"/>
          </reference>
          <reference field="4" count="1" selected="0">
            <x v="1"/>
          </reference>
          <reference field="5" count="1" selected="0">
            <x v="5"/>
          </reference>
          <reference field="6" count="1">
            <x v="7"/>
          </reference>
        </references>
      </pivotArea>
    </format>
    <format dxfId="264">
      <pivotArea dataOnly="0" labelOnly="1" outline="0" fieldPosition="0">
        <references count="5">
          <reference field="2" count="1" selected="0">
            <x v="5"/>
          </reference>
          <reference field="3" count="1" selected="0">
            <x v="17"/>
          </reference>
          <reference field="4" count="1" selected="0">
            <x v="0"/>
          </reference>
          <reference field="5" count="1" selected="0">
            <x v="1"/>
          </reference>
          <reference field="6" count="1">
            <x v="1"/>
          </reference>
        </references>
      </pivotArea>
    </format>
    <format dxfId="263">
      <pivotArea dataOnly="0" labelOnly="1" outline="0" fieldPosition="0">
        <references count="5">
          <reference field="2" count="1" selected="0">
            <x v="6"/>
          </reference>
          <reference field="3" count="1" selected="0">
            <x v="19"/>
          </reference>
          <reference field="4" count="1" selected="0">
            <x v="1"/>
          </reference>
          <reference field="5" count="1" selected="0">
            <x v="8"/>
          </reference>
          <reference field="6" count="1">
            <x v="10"/>
          </reference>
        </references>
      </pivotArea>
    </format>
    <format dxfId="262">
      <pivotArea dataOnly="0" labelOnly="1" outline="0" fieldPosition="0">
        <references count="5">
          <reference field="2" count="1" selected="0">
            <x v="7"/>
          </reference>
          <reference field="3" count="1" selected="0">
            <x v="44"/>
          </reference>
          <reference field="4" count="1" selected="0">
            <x v="1"/>
          </reference>
          <reference field="5" count="1" selected="0">
            <x v="5"/>
          </reference>
          <reference field="6" count="1">
            <x v="8"/>
          </reference>
        </references>
      </pivotArea>
    </format>
    <format dxfId="261">
      <pivotArea dataOnly="0" labelOnly="1" outline="0" fieldPosition="0">
        <references count="5">
          <reference field="2" count="1" selected="0">
            <x v="8"/>
          </reference>
          <reference field="3" count="1" selected="0">
            <x v="22"/>
          </reference>
          <reference field="4" count="1" selected="0">
            <x v="1"/>
          </reference>
          <reference field="5" count="1" selected="0">
            <x v="22"/>
          </reference>
          <reference field="6" count="1">
            <x v="23"/>
          </reference>
        </references>
      </pivotArea>
    </format>
    <format dxfId="260">
      <pivotArea dataOnly="0" labelOnly="1" outline="0" fieldPosition="0">
        <references count="5">
          <reference field="2" count="1" selected="0">
            <x v="9"/>
          </reference>
          <reference field="3" count="1" selected="0">
            <x v="23"/>
          </reference>
          <reference field="4" count="1" selected="0">
            <x v="1"/>
          </reference>
          <reference field="5" count="1" selected="0">
            <x v="28"/>
          </reference>
          <reference field="6" count="1">
            <x v="41"/>
          </reference>
        </references>
      </pivotArea>
    </format>
    <format dxfId="259">
      <pivotArea dataOnly="0" labelOnly="1" outline="0" fieldPosition="0">
        <references count="5">
          <reference field="2" count="1" selected="0">
            <x v="10"/>
          </reference>
          <reference field="3" count="1" selected="0">
            <x v="25"/>
          </reference>
          <reference field="4" count="1" selected="0">
            <x v="0"/>
          </reference>
          <reference field="5" count="1" selected="0">
            <x v="7"/>
          </reference>
          <reference field="6" count="1">
            <x v="7"/>
          </reference>
        </references>
      </pivotArea>
    </format>
    <format dxfId="258">
      <pivotArea dataOnly="0" labelOnly="1" outline="0" fieldPosition="0">
        <references count="5">
          <reference field="2" count="1" selected="0">
            <x v="11"/>
          </reference>
          <reference field="3" count="1" selected="0">
            <x v="3"/>
          </reference>
          <reference field="4" count="1" selected="0">
            <x v="1"/>
          </reference>
          <reference field="5" count="1" selected="0">
            <x v="24"/>
          </reference>
          <reference field="6" count="1">
            <x v="26"/>
          </reference>
        </references>
      </pivotArea>
    </format>
    <format dxfId="257">
      <pivotArea dataOnly="0" labelOnly="1" outline="0" fieldPosition="0">
        <references count="5">
          <reference field="2" count="1" selected="0">
            <x v="11"/>
          </reference>
          <reference field="3" count="1" selected="0">
            <x v="4"/>
          </reference>
          <reference field="4" count="1" selected="0">
            <x v="1"/>
          </reference>
          <reference field="5" count="1" selected="0">
            <x v="26"/>
          </reference>
          <reference field="6" count="1">
            <x v="28"/>
          </reference>
        </references>
      </pivotArea>
    </format>
    <format dxfId="256">
      <pivotArea dataOnly="0" labelOnly="1" outline="0" fieldPosition="0">
        <references count="5">
          <reference field="2" count="1" selected="0">
            <x v="11"/>
          </reference>
          <reference field="3" count="1" selected="0">
            <x v="18"/>
          </reference>
          <reference field="4" count="1" selected="0">
            <x v="1"/>
          </reference>
          <reference field="5" count="1" selected="0">
            <x v="32"/>
          </reference>
          <reference field="6" count="1">
            <x v="39"/>
          </reference>
        </references>
      </pivotArea>
    </format>
    <format dxfId="255">
      <pivotArea dataOnly="0" labelOnly="1" outline="0" fieldPosition="0">
        <references count="5">
          <reference field="2" count="1" selected="0">
            <x v="11"/>
          </reference>
          <reference field="3" count="1" selected="0">
            <x v="24"/>
          </reference>
          <reference field="4" count="1" selected="0">
            <x v="1"/>
          </reference>
          <reference field="5" count="1" selected="0">
            <x v="31"/>
          </reference>
          <reference field="6" count="1">
            <x v="35"/>
          </reference>
        </references>
      </pivotArea>
    </format>
    <format dxfId="254">
      <pivotArea dataOnly="0" labelOnly="1" outline="0" fieldPosition="0">
        <references count="5">
          <reference field="2" count="1" selected="0">
            <x v="11"/>
          </reference>
          <reference field="3" count="1" selected="0">
            <x v="26"/>
          </reference>
          <reference field="4" count="1" selected="0">
            <x v="1"/>
          </reference>
          <reference field="5" count="1" selected="0">
            <x v="26"/>
          </reference>
          <reference field="6" count="1">
            <x v="28"/>
          </reference>
        </references>
      </pivotArea>
    </format>
    <format dxfId="253">
      <pivotArea dataOnly="0" labelOnly="1" outline="0" fieldPosition="0">
        <references count="5">
          <reference field="2" count="1" selected="0">
            <x v="11"/>
          </reference>
          <reference field="3" count="1" selected="0">
            <x v="27"/>
          </reference>
          <reference field="4" count="1" selected="0">
            <x v="1"/>
          </reference>
          <reference field="5" count="1" selected="0">
            <x v="31"/>
          </reference>
          <reference field="6" count="1">
            <x v="35"/>
          </reference>
        </references>
      </pivotArea>
    </format>
    <format dxfId="252">
      <pivotArea dataOnly="0" labelOnly="1" outline="0" fieldPosition="0">
        <references count="5">
          <reference field="2" count="1" selected="0">
            <x v="11"/>
          </reference>
          <reference field="3" count="1" selected="0">
            <x v="28"/>
          </reference>
          <reference field="4" count="1" selected="0">
            <x v="1"/>
          </reference>
          <reference field="5" count="1" selected="0">
            <x v="31"/>
          </reference>
          <reference field="6" count="1">
            <x v="34"/>
          </reference>
        </references>
      </pivotArea>
    </format>
    <format dxfId="251">
      <pivotArea dataOnly="0" labelOnly="1" outline="0" fieldPosition="0">
        <references count="5">
          <reference field="2" count="1" selected="0">
            <x v="11"/>
          </reference>
          <reference field="3" count="1" selected="0">
            <x v="29"/>
          </reference>
          <reference field="4" count="1" selected="0">
            <x v="1"/>
          </reference>
          <reference field="5" count="1" selected="0">
            <x v="31"/>
          </reference>
          <reference field="6" count="1">
            <x v="35"/>
          </reference>
        </references>
      </pivotArea>
    </format>
    <format dxfId="250">
      <pivotArea dataOnly="0" labelOnly="1" outline="0" fieldPosition="0">
        <references count="5">
          <reference field="2" count="1" selected="0">
            <x v="11"/>
          </reference>
          <reference field="3" count="1" selected="0">
            <x v="30"/>
          </reference>
          <reference field="4" count="1" selected="0">
            <x v="1"/>
          </reference>
          <reference field="5" count="1" selected="0">
            <x v="31"/>
          </reference>
          <reference field="6" count="1">
            <x v="32"/>
          </reference>
        </references>
      </pivotArea>
    </format>
    <format dxfId="249">
      <pivotArea dataOnly="0" labelOnly="1" outline="0" fieldPosition="0">
        <references count="5">
          <reference field="2" count="1" selected="0">
            <x v="11"/>
          </reference>
          <reference field="3" count="1" selected="0">
            <x v="31"/>
          </reference>
          <reference field="4" count="1" selected="0">
            <x v="1"/>
          </reference>
          <reference field="5" count="1" selected="0">
            <x v="31"/>
          </reference>
          <reference field="6" count="1">
            <x v="38"/>
          </reference>
        </references>
      </pivotArea>
    </format>
    <format dxfId="248">
      <pivotArea dataOnly="0" labelOnly="1" outline="0" fieldPosition="0">
        <references count="5">
          <reference field="2" count="1" selected="0">
            <x v="11"/>
          </reference>
          <reference field="3" count="1" selected="0">
            <x v="32"/>
          </reference>
          <reference field="4" count="1" selected="0">
            <x v="1"/>
          </reference>
          <reference field="5" count="1" selected="0">
            <x v="31"/>
          </reference>
          <reference field="6" count="1">
            <x v="35"/>
          </reference>
        </references>
      </pivotArea>
    </format>
    <format dxfId="247">
      <pivotArea dataOnly="0" labelOnly="1" outline="0" fieldPosition="0">
        <references count="5">
          <reference field="2" count="1" selected="0">
            <x v="11"/>
          </reference>
          <reference field="3" count="1" selected="0">
            <x v="33"/>
          </reference>
          <reference field="4" count="1" selected="0">
            <x v="1"/>
          </reference>
          <reference field="5" count="1" selected="0">
            <x v="31"/>
          </reference>
          <reference field="6" count="1">
            <x v="36"/>
          </reference>
        </references>
      </pivotArea>
    </format>
    <format dxfId="246">
      <pivotArea dataOnly="0" labelOnly="1" outline="0" fieldPosition="0">
        <references count="5">
          <reference field="2" count="1" selected="0">
            <x v="11"/>
          </reference>
          <reference field="3" count="1" selected="0">
            <x v="48"/>
          </reference>
          <reference field="4" count="1" selected="0">
            <x v="1"/>
          </reference>
          <reference field="5" count="1" selected="0">
            <x v="33"/>
          </reference>
          <reference field="6" count="1">
            <x v="38"/>
          </reference>
        </references>
      </pivotArea>
    </format>
    <format dxfId="245">
      <pivotArea dataOnly="0" labelOnly="1" outline="0" fieldPosition="0">
        <references count="5">
          <reference field="2" count="1" selected="0">
            <x v="12"/>
          </reference>
          <reference field="3" count="1" selected="0">
            <x v="34"/>
          </reference>
          <reference field="4" count="1" selected="0">
            <x v="1"/>
          </reference>
          <reference field="5" count="1" selected="0">
            <x v="27"/>
          </reference>
          <reference field="6" count="1">
            <x v="28"/>
          </reference>
        </references>
      </pivotArea>
    </format>
    <format dxfId="244">
      <pivotArea dataOnly="0" labelOnly="1" outline="0" fieldPosition="0">
        <references count="5">
          <reference field="2" count="1" selected="0">
            <x v="12"/>
          </reference>
          <reference field="3" count="1" selected="0">
            <x v="35"/>
          </reference>
          <reference field="4" count="1" selected="0">
            <x v="1"/>
          </reference>
          <reference field="5" count="1" selected="0">
            <x v="30"/>
          </reference>
          <reference field="6" count="1">
            <x v="31"/>
          </reference>
        </references>
      </pivotArea>
    </format>
    <format dxfId="243">
      <pivotArea dataOnly="0" labelOnly="1" outline="0" fieldPosition="0">
        <references count="5">
          <reference field="2" count="1" selected="0">
            <x v="12"/>
          </reference>
          <reference field="3" count="1" selected="0">
            <x v="36"/>
          </reference>
          <reference field="4" count="1" selected="0">
            <x v="1"/>
          </reference>
          <reference field="5" count="1" selected="0">
            <x v="34"/>
          </reference>
          <reference field="6" count="1">
            <x v="44"/>
          </reference>
        </references>
      </pivotArea>
    </format>
    <format dxfId="242">
      <pivotArea dataOnly="0" labelOnly="1" outline="0" fieldPosition="0">
        <references count="5">
          <reference field="2" count="1" selected="0">
            <x v="13"/>
          </reference>
          <reference field="3" count="1" selected="0">
            <x v="37"/>
          </reference>
          <reference field="4" count="1" selected="0">
            <x v="0"/>
          </reference>
          <reference field="5" count="1" selected="0">
            <x v="4"/>
          </reference>
          <reference field="6" count="1">
            <x v="5"/>
          </reference>
        </references>
      </pivotArea>
    </format>
    <format dxfId="241">
      <pivotArea dataOnly="0" labelOnly="1" outline="0" fieldPosition="0">
        <references count="5">
          <reference field="2" count="1" selected="0">
            <x v="14"/>
          </reference>
          <reference field="3" count="1" selected="0">
            <x v="38"/>
          </reference>
          <reference field="4" count="1" selected="0">
            <x v="1"/>
          </reference>
          <reference field="5" count="1" selected="0">
            <x v="20"/>
          </reference>
          <reference field="6" count="1">
            <x v="22"/>
          </reference>
        </references>
      </pivotArea>
    </format>
    <format dxfId="240">
      <pivotArea dataOnly="0" labelOnly="1" outline="0" fieldPosition="0">
        <references count="5">
          <reference field="2" count="1" selected="0">
            <x v="14"/>
          </reference>
          <reference field="3" count="1" selected="0">
            <x v="39"/>
          </reference>
          <reference field="4" count="1" selected="0">
            <x v="1"/>
          </reference>
          <reference field="5" count="1" selected="0">
            <x v="14"/>
          </reference>
          <reference field="6" count="1">
            <x v="13"/>
          </reference>
        </references>
      </pivotArea>
    </format>
    <format dxfId="239">
      <pivotArea dataOnly="0" labelOnly="1" outline="0" fieldPosition="0">
        <references count="5">
          <reference field="2" count="1" selected="0">
            <x v="15"/>
          </reference>
          <reference field="3" count="1" selected="0">
            <x v="41"/>
          </reference>
          <reference field="4" count="1" selected="0">
            <x v="1"/>
          </reference>
          <reference field="5" count="1" selected="0">
            <x v="9"/>
          </reference>
          <reference field="6" count="1">
            <x v="9"/>
          </reference>
        </references>
      </pivotArea>
    </format>
    <format dxfId="238">
      <pivotArea dataOnly="0" labelOnly="1" outline="0" fieldPosition="0">
        <references count="5">
          <reference field="2" count="1" selected="0">
            <x v="15"/>
          </reference>
          <reference field="3" count="1" selected="0">
            <x v="42"/>
          </reference>
          <reference field="4" count="1" selected="0">
            <x v="0"/>
          </reference>
          <reference field="5" count="1" selected="0">
            <x v="3"/>
          </reference>
          <reference field="6" count="1">
            <x v="3"/>
          </reference>
        </references>
      </pivotArea>
    </format>
    <format dxfId="237">
      <pivotArea dataOnly="0" labelOnly="1" outline="0" fieldPosition="0">
        <references count="5">
          <reference field="2" count="1" selected="0">
            <x v="16"/>
          </reference>
          <reference field="3" count="1" selected="0">
            <x v="43"/>
          </reference>
          <reference field="4" count="1" selected="0">
            <x v="1"/>
          </reference>
          <reference field="5" count="1" selected="0">
            <x v="6"/>
          </reference>
          <reference field="6" count="1">
            <x v="6"/>
          </reference>
        </references>
      </pivotArea>
    </format>
    <format dxfId="236">
      <pivotArea dataOnly="0" labelOnly="1" outline="0" fieldPosition="0">
        <references count="5">
          <reference field="2" count="1" selected="0">
            <x v="17"/>
          </reference>
          <reference field="3" count="1" selected="0">
            <x v="45"/>
          </reference>
          <reference field="4" count="1" selected="0">
            <x v="1"/>
          </reference>
          <reference field="5" count="1" selected="0">
            <x v="16"/>
          </reference>
          <reference field="6" count="1">
            <x v="16"/>
          </reference>
        </references>
      </pivotArea>
    </format>
    <format dxfId="235">
      <pivotArea dataOnly="0" labelOnly="1" outline="0" fieldPosition="0">
        <references count="5">
          <reference field="2" count="1" selected="0">
            <x v="18"/>
          </reference>
          <reference field="3" count="1" selected="0">
            <x v="6"/>
          </reference>
          <reference field="4" count="1" selected="0">
            <x v="1"/>
          </reference>
          <reference field="5" count="1" selected="0">
            <x v="18"/>
          </reference>
          <reference field="6" count="1">
            <x v="19"/>
          </reference>
        </references>
      </pivotArea>
    </format>
    <format dxfId="234">
      <pivotArea dataOnly="0" labelOnly="1" outline="0" fieldPosition="0">
        <references count="5">
          <reference field="2" count="1" selected="0">
            <x v="18"/>
          </reference>
          <reference field="3" count="1" selected="0">
            <x v="7"/>
          </reference>
          <reference field="4" count="1" selected="0">
            <x v="1"/>
          </reference>
          <reference field="5" count="1" selected="0">
            <x v="18"/>
          </reference>
          <reference field="6" count="1">
            <x v="19"/>
          </reference>
        </references>
      </pivotArea>
    </format>
    <format dxfId="233">
      <pivotArea dataOnly="0" labelOnly="1" outline="0" fieldPosition="0">
        <references count="5">
          <reference field="2" count="1" selected="0">
            <x v="18"/>
          </reference>
          <reference field="3" count="1" selected="0">
            <x v="21"/>
          </reference>
          <reference field="4" count="1" selected="0">
            <x v="1"/>
          </reference>
          <reference field="5" count="1" selected="0">
            <x v="24"/>
          </reference>
          <reference field="6" count="1">
            <x v="28"/>
          </reference>
        </references>
      </pivotArea>
    </format>
    <format dxfId="232">
      <pivotArea dataOnly="0" labelOnly="1" outline="0" fieldPosition="0">
        <references count="5">
          <reference field="2" count="1" selected="0">
            <x v="19"/>
          </reference>
          <reference field="3" count="1" selected="0">
            <x v="46"/>
          </reference>
          <reference field="4" count="1" selected="0">
            <x v="1"/>
          </reference>
          <reference field="5" count="1" selected="0">
            <x v="4"/>
          </reference>
          <reference field="6" count="1">
            <x v="4"/>
          </reference>
        </references>
      </pivotArea>
    </format>
    <format dxfId="231">
      <pivotArea dataOnly="0" labelOnly="1" outline="0" fieldPosition="0">
        <references count="5">
          <reference field="2" count="1" selected="0">
            <x v="20"/>
          </reference>
          <reference field="3" count="1" selected="0">
            <x v="47"/>
          </reference>
          <reference field="4" count="1" selected="0">
            <x v="1"/>
          </reference>
          <reference field="5" count="1" selected="0">
            <x v="11"/>
          </reference>
          <reference field="6" count="1">
            <x v="12"/>
          </reference>
        </references>
      </pivotArea>
    </format>
    <format dxfId="230">
      <pivotArea dataOnly="0" labelOnly="1" outline="0" fieldPosition="0">
        <references count="5">
          <reference field="2" count="1" selected="0">
            <x v="21"/>
          </reference>
          <reference field="3" count="1" selected="0">
            <x v="50"/>
          </reference>
          <reference field="4" count="1" selected="0">
            <x v="1"/>
          </reference>
          <reference field="5" count="1" selected="0">
            <x v="10"/>
          </reference>
          <reference field="6" count="1">
            <x v="11"/>
          </reference>
        </references>
      </pivotArea>
    </format>
    <format dxfId="229">
      <pivotArea dataOnly="0" labelOnly="1" outline="0" fieldPosition="0">
        <references count="5">
          <reference field="2" count="1" selected="0">
            <x v="21"/>
          </reference>
          <reference field="3" count="1" selected="0">
            <x v="51"/>
          </reference>
          <reference field="4" count="1" selected="0">
            <x v="0"/>
          </reference>
          <reference field="5" count="1" selected="0">
            <x v="3"/>
          </reference>
          <reference field="6" count="1">
            <x v="3"/>
          </reference>
        </references>
      </pivotArea>
    </format>
    <format dxfId="228">
      <pivotArea dataOnly="0" labelOnly="1" outline="0" fieldPosition="0">
        <references count="5">
          <reference field="2" count="1" selected="0">
            <x v="22"/>
          </reference>
          <reference field="3" count="1" selected="0">
            <x v="52"/>
          </reference>
          <reference field="4" count="1" selected="0">
            <x v="1"/>
          </reference>
          <reference field="5" count="1" selected="0">
            <x v="8"/>
          </reference>
          <reference field="6" count="1">
            <x v="12"/>
          </reference>
        </references>
      </pivotArea>
    </format>
    <format dxfId="227">
      <pivotArea dataOnly="0" labelOnly="1" outline="0" fieldPosition="0">
        <references count="5">
          <reference field="2" count="1" selected="0">
            <x v="22"/>
          </reference>
          <reference field="3" count="1" selected="0">
            <x v="53"/>
          </reference>
          <reference field="4" count="1" selected="0">
            <x v="0"/>
          </reference>
          <reference field="5" count="1" selected="0">
            <x v="0"/>
          </reference>
          <reference field="6" count="1">
            <x v="0"/>
          </reference>
        </references>
      </pivotArea>
    </format>
    <format dxfId="226">
      <pivotArea dataOnly="0" labelOnly="1" outline="0" fieldPosition="0">
        <references count="5">
          <reference field="2" count="1" selected="0">
            <x v="23"/>
          </reference>
          <reference field="3" count="1" selected="0">
            <x v="54"/>
          </reference>
          <reference field="4" count="1" selected="0">
            <x v="1"/>
          </reference>
          <reference field="5" count="1" selected="0">
            <x v="21"/>
          </reference>
          <reference field="6" count="1">
            <x v="22"/>
          </reference>
        </references>
      </pivotArea>
    </format>
    <format dxfId="225">
      <pivotArea dataOnly="0" labelOnly="1" outline="0" fieldPosition="0">
        <references count="5">
          <reference field="2" count="1" selected="0">
            <x v="23"/>
          </reference>
          <reference field="3" count="1" selected="0">
            <x v="55"/>
          </reference>
          <reference field="4" count="1" selected="0">
            <x v="1"/>
          </reference>
          <reference field="5" count="1" selected="0">
            <x v="25"/>
          </reference>
          <reference field="6" count="1">
            <x v="27"/>
          </reference>
        </references>
      </pivotArea>
    </format>
    <format dxfId="224">
      <pivotArea dataOnly="0" labelOnly="1" outline="0" fieldPosition="0">
        <references count="5">
          <reference field="2" count="1" selected="0">
            <x v="23"/>
          </reference>
          <reference field="3" count="1" selected="0">
            <x v="56"/>
          </reference>
          <reference field="4" count="1" selected="0">
            <x v="1"/>
          </reference>
          <reference field="5" count="1" selected="0">
            <x v="23"/>
          </reference>
          <reference field="6" count="1">
            <x v="24"/>
          </reference>
        </references>
      </pivotArea>
    </format>
    <format dxfId="223">
      <pivotArea dataOnly="0" labelOnly="1" outline="0" fieldPosition="0">
        <references count="5">
          <reference field="2" count="1" selected="0">
            <x v="23"/>
          </reference>
          <reference field="3" count="1" selected="0">
            <x v="57"/>
          </reference>
          <reference field="4" count="1" selected="0">
            <x v="1"/>
          </reference>
          <reference field="5" count="1" selected="0">
            <x v="31"/>
          </reference>
          <reference field="6" count="1">
            <x v="33"/>
          </reference>
        </references>
      </pivotArea>
    </format>
    <format dxfId="222">
      <pivotArea dataOnly="0" labelOnly="1" outline="0" fieldPosition="0">
        <references count="5">
          <reference field="2" count="1" selected="0">
            <x v="23"/>
          </reference>
          <reference field="3" count="1" selected="0">
            <x v="58"/>
          </reference>
          <reference field="4" count="1" selected="0">
            <x v="1"/>
          </reference>
          <reference field="5" count="1" selected="0">
            <x v="29"/>
          </reference>
          <reference field="6" count="1">
            <x v="29"/>
          </reference>
        </references>
      </pivotArea>
    </format>
    <format dxfId="221">
      <pivotArea dataOnly="0" labelOnly="1" outline="0" fieldPosition="0">
        <references count="5">
          <reference field="2" count="1" selected="0">
            <x v="24"/>
          </reference>
          <reference field="3" count="1" selected="0">
            <x v="59"/>
          </reference>
          <reference field="4" count="1" selected="0">
            <x v="1"/>
          </reference>
          <reference field="5" count="1" selected="0">
            <x v="36"/>
          </reference>
          <reference field="6" count="1">
            <x v="25"/>
          </reference>
        </references>
      </pivotArea>
    </format>
    <format dxfId="220">
      <pivotArea dataOnly="0" labelOnly="1" outline="0" fieldPosition="0">
        <references count="5">
          <reference field="2" count="1" selected="0">
            <x v="24"/>
          </reference>
          <reference field="3" count="1" selected="0">
            <x v="60"/>
          </reference>
          <reference field="4" count="1" selected="0">
            <x v="1"/>
          </reference>
          <reference field="5" count="1" selected="0">
            <x v="36"/>
          </reference>
          <reference field="6" count="1">
            <x v="40"/>
          </reference>
        </references>
      </pivotArea>
    </format>
    <format dxfId="219">
      <pivotArea dataOnly="0" labelOnly="1" outline="0" fieldPosition="0">
        <references count="5">
          <reference field="2" count="1" selected="0">
            <x v="24"/>
          </reference>
          <reference field="3" count="1" selected="0">
            <x v="61"/>
          </reference>
          <reference field="4" count="1" selected="0">
            <x v="1"/>
          </reference>
          <reference field="5" count="1" selected="0">
            <x v="36"/>
          </reference>
          <reference field="6" count="1">
            <x v="37"/>
          </reference>
        </references>
      </pivotArea>
    </format>
    <format dxfId="218">
      <pivotArea dataOnly="0" labelOnly="1" outline="0" fieldPosition="0">
        <references count="5">
          <reference field="2" count="1" selected="0">
            <x v="24"/>
          </reference>
          <reference field="3" count="1" selected="0">
            <x v="62"/>
          </reference>
          <reference field="4" count="1" selected="0">
            <x v="1"/>
          </reference>
          <reference field="5" count="1" selected="0">
            <x v="36"/>
          </reference>
          <reference field="6" count="1">
            <x v="43"/>
          </reference>
        </references>
      </pivotArea>
    </format>
    <format dxfId="217">
      <pivotArea dataOnly="0" labelOnly="1" outline="0" fieldPosition="0">
        <references count="5">
          <reference field="2" count="1" selected="0">
            <x v="24"/>
          </reference>
          <reference field="3" count="1" selected="0">
            <x v="63"/>
          </reference>
          <reference field="4" count="1" selected="0">
            <x v="1"/>
          </reference>
          <reference field="5" count="1" selected="0">
            <x v="36"/>
          </reference>
          <reference field="6" count="1">
            <x v="42"/>
          </reference>
        </references>
      </pivotArea>
    </format>
    <format dxfId="216">
      <pivotArea dataOnly="0" labelOnly="1" outline="0" fieldPosition="0">
        <references count="4">
          <reference field="2" count="1" selected="0">
            <x v="0"/>
          </reference>
          <reference field="3" count="1" selected="0">
            <x v="0"/>
          </reference>
          <reference field="4" count="1" selected="0">
            <x v="1"/>
          </reference>
          <reference field="5" count="1">
            <x v="9"/>
          </reference>
        </references>
      </pivotArea>
    </format>
    <format dxfId="215">
      <pivotArea dataOnly="0" labelOnly="1" outline="0" fieldPosition="0">
        <references count="4">
          <reference field="2" count="1" selected="0">
            <x v="0"/>
          </reference>
          <reference field="3" count="1" selected="0">
            <x v="1"/>
          </reference>
          <reference field="4" count="1" selected="0">
            <x v="1"/>
          </reference>
          <reference field="5" count="1">
            <x v="19"/>
          </reference>
        </references>
      </pivotArea>
    </format>
    <format dxfId="214">
      <pivotArea dataOnly="0" labelOnly="1" outline="0" fieldPosition="0">
        <references count="4">
          <reference field="2" count="1" selected="0">
            <x v="0"/>
          </reference>
          <reference field="3" count="1" selected="0">
            <x v="2"/>
          </reference>
          <reference field="4" count="1" selected="0">
            <x v="1"/>
          </reference>
          <reference field="5" count="1">
            <x v="13"/>
          </reference>
        </references>
      </pivotArea>
    </format>
    <format dxfId="213">
      <pivotArea dataOnly="0" labelOnly="1" outline="0" fieldPosition="0">
        <references count="4">
          <reference field="2" count="1" selected="0">
            <x v="3"/>
          </reference>
          <reference field="3" count="1" selected="0">
            <x v="8"/>
          </reference>
          <reference field="4" count="1" selected="0">
            <x v="1"/>
          </reference>
          <reference field="5" count="1">
            <x v="20"/>
          </reference>
        </references>
      </pivotArea>
    </format>
    <format dxfId="212">
      <pivotArea dataOnly="0" labelOnly="1" outline="0" fieldPosition="0">
        <references count="4">
          <reference field="2" count="1" selected="0">
            <x v="3"/>
          </reference>
          <reference field="3" count="1" selected="0">
            <x v="9"/>
          </reference>
          <reference field="4" count="1" selected="0">
            <x v="1"/>
          </reference>
          <reference field="5" count="1">
            <x v="12"/>
          </reference>
        </references>
      </pivotArea>
    </format>
    <format dxfId="211">
      <pivotArea dataOnly="0" labelOnly="1" outline="0" fieldPosition="0">
        <references count="4">
          <reference field="2" count="1" selected="0">
            <x v="3"/>
          </reference>
          <reference field="3" count="1" selected="0">
            <x v="10"/>
          </reference>
          <reference field="4" count="1" selected="0">
            <x v="1"/>
          </reference>
          <reference field="5" count="1">
            <x v="17"/>
          </reference>
        </references>
      </pivotArea>
    </format>
    <format dxfId="210">
      <pivotArea dataOnly="0" labelOnly="1" outline="0" fieldPosition="0">
        <references count="4">
          <reference field="2" count="1" selected="0">
            <x v="4"/>
          </reference>
          <reference field="3" count="1" selected="0">
            <x v="11"/>
          </reference>
          <reference field="4" count="1" selected="0">
            <x v="1"/>
          </reference>
          <reference field="5" count="1">
            <x v="15"/>
          </reference>
        </references>
      </pivotArea>
    </format>
    <format dxfId="209">
      <pivotArea dataOnly="0" labelOnly="1" outline="0" fieldPosition="0">
        <references count="4">
          <reference field="2" count="1" selected="0">
            <x v="4"/>
          </reference>
          <reference field="3" count="1" selected="0">
            <x v="12"/>
          </reference>
          <reference field="4" count="1" selected="0">
            <x v="1"/>
          </reference>
          <reference field="5" count="1">
            <x v="12"/>
          </reference>
        </references>
      </pivotArea>
    </format>
    <format dxfId="208">
      <pivotArea dataOnly="0" labelOnly="1" outline="0" fieldPosition="0">
        <references count="4">
          <reference field="2" count="1" selected="0">
            <x v="5"/>
          </reference>
          <reference field="3" count="1" selected="0">
            <x v="13"/>
          </reference>
          <reference field="4" count="1" selected="0">
            <x v="0"/>
          </reference>
          <reference field="5" count="1">
            <x v="2"/>
          </reference>
        </references>
      </pivotArea>
    </format>
    <format dxfId="207">
      <pivotArea dataOnly="0" labelOnly="1" outline="0" fieldPosition="0">
        <references count="4">
          <reference field="2" count="1" selected="0">
            <x v="5"/>
          </reference>
          <reference field="3" count="1" selected="0">
            <x v="16"/>
          </reference>
          <reference field="4" count="1" selected="0">
            <x v="1"/>
          </reference>
          <reference field="5" count="1">
            <x v="5"/>
          </reference>
        </references>
      </pivotArea>
    </format>
    <format dxfId="206">
      <pivotArea dataOnly="0" labelOnly="1" outline="0" fieldPosition="0">
        <references count="4">
          <reference field="2" count="1" selected="0">
            <x v="5"/>
          </reference>
          <reference field="3" count="1" selected="0">
            <x v="17"/>
          </reference>
          <reference field="4" count="1" selected="0">
            <x v="0"/>
          </reference>
          <reference field="5" count="1">
            <x v="1"/>
          </reference>
        </references>
      </pivotArea>
    </format>
    <format dxfId="205">
      <pivotArea dataOnly="0" labelOnly="1" outline="0" fieldPosition="0">
        <references count="4">
          <reference field="2" count="1" selected="0">
            <x v="6"/>
          </reference>
          <reference field="3" count="1" selected="0">
            <x v="19"/>
          </reference>
          <reference field="4" count="1" selected="0">
            <x v="1"/>
          </reference>
          <reference field="5" count="1">
            <x v="8"/>
          </reference>
        </references>
      </pivotArea>
    </format>
    <format dxfId="204">
      <pivotArea dataOnly="0" labelOnly="1" outline="0" fieldPosition="0">
        <references count="4">
          <reference field="2" count="1" selected="0">
            <x v="7"/>
          </reference>
          <reference field="3" count="1" selected="0">
            <x v="44"/>
          </reference>
          <reference field="4" count="1" selected="0">
            <x v="1"/>
          </reference>
          <reference field="5" count="1">
            <x v="5"/>
          </reference>
        </references>
      </pivotArea>
    </format>
    <format dxfId="203">
      <pivotArea dataOnly="0" labelOnly="1" outline="0" fieldPosition="0">
        <references count="4">
          <reference field="2" count="1" selected="0">
            <x v="8"/>
          </reference>
          <reference field="3" count="1" selected="0">
            <x v="22"/>
          </reference>
          <reference field="4" count="1" selected="0">
            <x v="1"/>
          </reference>
          <reference field="5" count="1">
            <x v="22"/>
          </reference>
        </references>
      </pivotArea>
    </format>
    <format dxfId="202">
      <pivotArea dataOnly="0" labelOnly="1" outline="0" fieldPosition="0">
        <references count="4">
          <reference field="2" count="1" selected="0">
            <x v="9"/>
          </reference>
          <reference field="3" count="1" selected="0">
            <x v="23"/>
          </reference>
          <reference field="4" count="1" selected="0">
            <x v="1"/>
          </reference>
          <reference field="5" count="1">
            <x v="28"/>
          </reference>
        </references>
      </pivotArea>
    </format>
    <format dxfId="201">
      <pivotArea dataOnly="0" labelOnly="1" outline="0" fieldPosition="0">
        <references count="4">
          <reference field="2" count="1" selected="0">
            <x v="10"/>
          </reference>
          <reference field="3" count="1" selected="0">
            <x v="25"/>
          </reference>
          <reference field="4" count="1" selected="0">
            <x v="0"/>
          </reference>
          <reference field="5" count="1">
            <x v="7"/>
          </reference>
        </references>
      </pivotArea>
    </format>
    <format dxfId="200">
      <pivotArea dataOnly="0" labelOnly="1" outline="0" fieldPosition="0">
        <references count="4">
          <reference field="2" count="1" selected="0">
            <x v="11"/>
          </reference>
          <reference field="3" count="1" selected="0">
            <x v="3"/>
          </reference>
          <reference field="4" count="1" selected="0">
            <x v="1"/>
          </reference>
          <reference field="5" count="1">
            <x v="24"/>
          </reference>
        </references>
      </pivotArea>
    </format>
    <format dxfId="199">
      <pivotArea dataOnly="0" labelOnly="1" outline="0" fieldPosition="0">
        <references count="4">
          <reference field="2" count="1" selected="0">
            <x v="11"/>
          </reference>
          <reference field="3" count="1" selected="0">
            <x v="4"/>
          </reference>
          <reference field="4" count="1" selected="0">
            <x v="1"/>
          </reference>
          <reference field="5" count="1">
            <x v="26"/>
          </reference>
        </references>
      </pivotArea>
    </format>
    <format dxfId="198">
      <pivotArea dataOnly="0" labelOnly="1" outline="0" fieldPosition="0">
        <references count="4">
          <reference field="2" count="1" selected="0">
            <x v="11"/>
          </reference>
          <reference field="3" count="1" selected="0">
            <x v="18"/>
          </reference>
          <reference field="4" count="1" selected="0">
            <x v="1"/>
          </reference>
          <reference field="5" count="1">
            <x v="32"/>
          </reference>
        </references>
      </pivotArea>
    </format>
    <format dxfId="197">
      <pivotArea dataOnly="0" labelOnly="1" outline="0" fieldPosition="0">
        <references count="4">
          <reference field="2" count="1" selected="0">
            <x v="11"/>
          </reference>
          <reference field="3" count="1" selected="0">
            <x v="24"/>
          </reference>
          <reference field="4" count="1" selected="0">
            <x v="1"/>
          </reference>
          <reference field="5" count="1">
            <x v="31"/>
          </reference>
        </references>
      </pivotArea>
    </format>
    <format dxfId="196">
      <pivotArea dataOnly="0" labelOnly="1" outline="0" fieldPosition="0">
        <references count="4">
          <reference field="2" count="1" selected="0">
            <x v="11"/>
          </reference>
          <reference field="3" count="1" selected="0">
            <x v="26"/>
          </reference>
          <reference field="4" count="1" selected="0">
            <x v="1"/>
          </reference>
          <reference field="5" count="1">
            <x v="26"/>
          </reference>
        </references>
      </pivotArea>
    </format>
    <format dxfId="195">
      <pivotArea dataOnly="0" labelOnly="1" outline="0" fieldPosition="0">
        <references count="4">
          <reference field="2" count="1" selected="0">
            <x v="11"/>
          </reference>
          <reference field="3" count="1" selected="0">
            <x v="27"/>
          </reference>
          <reference field="4" count="1" selected="0">
            <x v="1"/>
          </reference>
          <reference field="5" count="1">
            <x v="31"/>
          </reference>
        </references>
      </pivotArea>
    </format>
    <format dxfId="194">
      <pivotArea dataOnly="0" labelOnly="1" outline="0" fieldPosition="0">
        <references count="4">
          <reference field="2" count="1" selected="0">
            <x v="11"/>
          </reference>
          <reference field="3" count="1" selected="0">
            <x v="48"/>
          </reference>
          <reference field="4" count="1" selected="0">
            <x v="1"/>
          </reference>
          <reference field="5" count="1">
            <x v="33"/>
          </reference>
        </references>
      </pivotArea>
    </format>
    <format dxfId="193">
      <pivotArea dataOnly="0" labelOnly="1" outline="0" fieldPosition="0">
        <references count="4">
          <reference field="2" count="1" selected="0">
            <x v="12"/>
          </reference>
          <reference field="3" count="1" selected="0">
            <x v="34"/>
          </reference>
          <reference field="4" count="1" selected="0">
            <x v="1"/>
          </reference>
          <reference field="5" count="1">
            <x v="27"/>
          </reference>
        </references>
      </pivotArea>
    </format>
    <format dxfId="192">
      <pivotArea dataOnly="0" labelOnly="1" outline="0" fieldPosition="0">
        <references count="4">
          <reference field="2" count="1" selected="0">
            <x v="12"/>
          </reference>
          <reference field="3" count="1" selected="0">
            <x v="35"/>
          </reference>
          <reference field="4" count="1" selected="0">
            <x v="1"/>
          </reference>
          <reference field="5" count="1">
            <x v="30"/>
          </reference>
        </references>
      </pivotArea>
    </format>
    <format dxfId="191">
      <pivotArea dataOnly="0" labelOnly="1" outline="0" fieldPosition="0">
        <references count="4">
          <reference field="2" count="1" selected="0">
            <x v="12"/>
          </reference>
          <reference field="3" count="1" selected="0">
            <x v="36"/>
          </reference>
          <reference field="4" count="1" selected="0">
            <x v="1"/>
          </reference>
          <reference field="5" count="1">
            <x v="34"/>
          </reference>
        </references>
      </pivotArea>
    </format>
    <format dxfId="190">
      <pivotArea dataOnly="0" labelOnly="1" outline="0" fieldPosition="0">
        <references count="4">
          <reference field="2" count="1" selected="0">
            <x v="13"/>
          </reference>
          <reference field="3" count="1" selected="0">
            <x v="37"/>
          </reference>
          <reference field="4" count="1" selected="0">
            <x v="0"/>
          </reference>
          <reference field="5" count="1">
            <x v="4"/>
          </reference>
        </references>
      </pivotArea>
    </format>
    <format dxfId="189">
      <pivotArea dataOnly="0" labelOnly="1" outline="0" fieldPosition="0">
        <references count="4">
          <reference field="2" count="1" selected="0">
            <x v="14"/>
          </reference>
          <reference field="3" count="1" selected="0">
            <x v="38"/>
          </reference>
          <reference field="4" count="1" selected="0">
            <x v="1"/>
          </reference>
          <reference field="5" count="1">
            <x v="20"/>
          </reference>
        </references>
      </pivotArea>
    </format>
    <format dxfId="188">
      <pivotArea dataOnly="0" labelOnly="1" outline="0" fieldPosition="0">
        <references count="4">
          <reference field="2" count="1" selected="0">
            <x v="14"/>
          </reference>
          <reference field="3" count="1" selected="0">
            <x v="39"/>
          </reference>
          <reference field="4" count="1" selected="0">
            <x v="1"/>
          </reference>
          <reference field="5" count="1">
            <x v="14"/>
          </reference>
        </references>
      </pivotArea>
    </format>
    <format dxfId="187">
      <pivotArea dataOnly="0" labelOnly="1" outline="0" fieldPosition="0">
        <references count="4">
          <reference field="2" count="1" selected="0">
            <x v="15"/>
          </reference>
          <reference field="3" count="1" selected="0">
            <x v="41"/>
          </reference>
          <reference field="4" count="1" selected="0">
            <x v="1"/>
          </reference>
          <reference field="5" count="1">
            <x v="9"/>
          </reference>
        </references>
      </pivotArea>
    </format>
    <format dxfId="186">
      <pivotArea dataOnly="0" labelOnly="1" outline="0" fieldPosition="0">
        <references count="4">
          <reference field="2" count="1" selected="0">
            <x v="15"/>
          </reference>
          <reference field="3" count="1" selected="0">
            <x v="42"/>
          </reference>
          <reference field="4" count="1" selected="0">
            <x v="0"/>
          </reference>
          <reference field="5" count="1">
            <x v="3"/>
          </reference>
        </references>
      </pivotArea>
    </format>
    <format dxfId="185">
      <pivotArea dataOnly="0" labelOnly="1" outline="0" fieldPosition="0">
        <references count="4">
          <reference field="2" count="1" selected="0">
            <x v="16"/>
          </reference>
          <reference field="3" count="1" selected="0">
            <x v="43"/>
          </reference>
          <reference field="4" count="1" selected="0">
            <x v="1"/>
          </reference>
          <reference field="5" count="1">
            <x v="6"/>
          </reference>
        </references>
      </pivotArea>
    </format>
    <format dxfId="184">
      <pivotArea dataOnly="0" labelOnly="1" outline="0" fieldPosition="0">
        <references count="4">
          <reference field="2" count="1" selected="0">
            <x v="17"/>
          </reference>
          <reference field="3" count="1" selected="0">
            <x v="45"/>
          </reference>
          <reference field="4" count="1" selected="0">
            <x v="1"/>
          </reference>
          <reference field="5" count="1">
            <x v="16"/>
          </reference>
        </references>
      </pivotArea>
    </format>
    <format dxfId="183">
      <pivotArea dataOnly="0" labelOnly="1" outline="0" fieldPosition="0">
        <references count="4">
          <reference field="2" count="1" selected="0">
            <x v="18"/>
          </reference>
          <reference field="3" count="1" selected="0">
            <x v="6"/>
          </reference>
          <reference field="4" count="1" selected="0">
            <x v="1"/>
          </reference>
          <reference field="5" count="1">
            <x v="18"/>
          </reference>
        </references>
      </pivotArea>
    </format>
    <format dxfId="182">
      <pivotArea dataOnly="0" labelOnly="1" outline="0" fieldPosition="0">
        <references count="4">
          <reference field="2" count="1" selected="0">
            <x v="18"/>
          </reference>
          <reference field="3" count="1" selected="0">
            <x v="21"/>
          </reference>
          <reference field="4" count="1" selected="0">
            <x v="1"/>
          </reference>
          <reference field="5" count="1">
            <x v="24"/>
          </reference>
        </references>
      </pivotArea>
    </format>
    <format dxfId="181">
      <pivotArea dataOnly="0" labelOnly="1" outline="0" fieldPosition="0">
        <references count="4">
          <reference field="2" count="1" selected="0">
            <x v="19"/>
          </reference>
          <reference field="3" count="1" selected="0">
            <x v="46"/>
          </reference>
          <reference field="4" count="1" selected="0">
            <x v="1"/>
          </reference>
          <reference field="5" count="1">
            <x v="4"/>
          </reference>
        </references>
      </pivotArea>
    </format>
    <format dxfId="180">
      <pivotArea dataOnly="0" labelOnly="1" outline="0" fieldPosition="0">
        <references count="4">
          <reference field="2" count="1" selected="0">
            <x v="20"/>
          </reference>
          <reference field="3" count="1" selected="0">
            <x v="47"/>
          </reference>
          <reference field="4" count="1" selected="0">
            <x v="1"/>
          </reference>
          <reference field="5" count="1">
            <x v="11"/>
          </reference>
        </references>
      </pivotArea>
    </format>
    <format dxfId="179">
      <pivotArea dataOnly="0" labelOnly="1" outline="0" fieldPosition="0">
        <references count="4">
          <reference field="2" count="1" selected="0">
            <x v="21"/>
          </reference>
          <reference field="3" count="1" selected="0">
            <x v="50"/>
          </reference>
          <reference field="4" count="1" selected="0">
            <x v="1"/>
          </reference>
          <reference field="5" count="1">
            <x v="10"/>
          </reference>
        </references>
      </pivotArea>
    </format>
    <format dxfId="178">
      <pivotArea dataOnly="0" labelOnly="1" outline="0" fieldPosition="0">
        <references count="4">
          <reference field="2" count="1" selected="0">
            <x v="21"/>
          </reference>
          <reference field="3" count="1" selected="0">
            <x v="51"/>
          </reference>
          <reference field="4" count="1" selected="0">
            <x v="0"/>
          </reference>
          <reference field="5" count="1">
            <x v="3"/>
          </reference>
        </references>
      </pivotArea>
    </format>
    <format dxfId="177">
      <pivotArea dataOnly="0" labelOnly="1" outline="0" fieldPosition="0">
        <references count="4">
          <reference field="2" count="1" selected="0">
            <x v="22"/>
          </reference>
          <reference field="3" count="1" selected="0">
            <x v="52"/>
          </reference>
          <reference field="4" count="1" selected="0">
            <x v="1"/>
          </reference>
          <reference field="5" count="1">
            <x v="8"/>
          </reference>
        </references>
      </pivotArea>
    </format>
    <format dxfId="176">
      <pivotArea dataOnly="0" labelOnly="1" outline="0" fieldPosition="0">
        <references count="4">
          <reference field="2" count="1" selected="0">
            <x v="22"/>
          </reference>
          <reference field="3" count="1" selected="0">
            <x v="53"/>
          </reference>
          <reference field="4" count="1" selected="0">
            <x v="0"/>
          </reference>
          <reference field="5" count="1">
            <x v="0"/>
          </reference>
        </references>
      </pivotArea>
    </format>
    <format dxfId="175">
      <pivotArea dataOnly="0" labelOnly="1" outline="0" fieldPosition="0">
        <references count="4">
          <reference field="2" count="1" selected="0">
            <x v="23"/>
          </reference>
          <reference field="3" count="1" selected="0">
            <x v="54"/>
          </reference>
          <reference field="4" count="1" selected="0">
            <x v="1"/>
          </reference>
          <reference field="5" count="1">
            <x v="21"/>
          </reference>
        </references>
      </pivotArea>
    </format>
    <format dxfId="174">
      <pivotArea dataOnly="0" labelOnly="1" outline="0" fieldPosition="0">
        <references count="4">
          <reference field="2" count="1" selected="0">
            <x v="23"/>
          </reference>
          <reference field="3" count="1" selected="0">
            <x v="55"/>
          </reference>
          <reference field="4" count="1" selected="0">
            <x v="1"/>
          </reference>
          <reference field="5" count="1">
            <x v="25"/>
          </reference>
        </references>
      </pivotArea>
    </format>
    <format dxfId="173">
      <pivotArea dataOnly="0" labelOnly="1" outline="0" fieldPosition="0">
        <references count="4">
          <reference field="2" count="1" selected="0">
            <x v="23"/>
          </reference>
          <reference field="3" count="1" selected="0">
            <x v="56"/>
          </reference>
          <reference field="4" count="1" selected="0">
            <x v="1"/>
          </reference>
          <reference field="5" count="1">
            <x v="23"/>
          </reference>
        </references>
      </pivotArea>
    </format>
    <format dxfId="172">
      <pivotArea dataOnly="0" labelOnly="1" outline="0" fieldPosition="0">
        <references count="4">
          <reference field="2" count="1" selected="0">
            <x v="23"/>
          </reference>
          <reference field="3" count="1" selected="0">
            <x v="57"/>
          </reference>
          <reference field="4" count="1" selected="0">
            <x v="1"/>
          </reference>
          <reference field="5" count="1">
            <x v="31"/>
          </reference>
        </references>
      </pivotArea>
    </format>
    <format dxfId="171">
      <pivotArea dataOnly="0" labelOnly="1" outline="0" fieldPosition="0">
        <references count="4">
          <reference field="2" count="1" selected="0">
            <x v="23"/>
          </reference>
          <reference field="3" count="1" selected="0">
            <x v="58"/>
          </reference>
          <reference field="4" count="1" selected="0">
            <x v="1"/>
          </reference>
          <reference field="5" count="1">
            <x v="29"/>
          </reference>
        </references>
      </pivotArea>
    </format>
    <format dxfId="170">
      <pivotArea dataOnly="0" labelOnly="1" outline="0" fieldPosition="0">
        <references count="4">
          <reference field="2" count="1" selected="0">
            <x v="24"/>
          </reference>
          <reference field="3" count="1" selected="0">
            <x v="59"/>
          </reference>
          <reference field="4" count="1" selected="0">
            <x v="1"/>
          </reference>
          <reference field="5" count="1">
            <x v="36"/>
          </reference>
        </references>
      </pivotArea>
    </format>
    <format dxfId="169">
      <pivotArea dataOnly="0" labelOnly="1" outline="0" fieldPosition="0">
        <references count="5">
          <reference field="2" count="1" selected="0">
            <x v="0"/>
          </reference>
          <reference field="3" count="1" selected="0">
            <x v="0"/>
          </reference>
          <reference field="4" count="1" selected="0">
            <x v="1"/>
          </reference>
          <reference field="5" count="1" selected="0">
            <x v="9"/>
          </reference>
          <reference field="6" count="1">
            <x v="9"/>
          </reference>
        </references>
      </pivotArea>
    </format>
    <format dxfId="168">
      <pivotArea dataOnly="0" labelOnly="1" outline="0" fieldPosition="0">
        <references count="5">
          <reference field="2" count="1" selected="0">
            <x v="0"/>
          </reference>
          <reference field="3" count="1" selected="0">
            <x v="1"/>
          </reference>
          <reference field="4" count="1" selected="0">
            <x v="1"/>
          </reference>
          <reference field="5" count="1" selected="0">
            <x v="19"/>
          </reference>
          <reference field="6" count="1">
            <x v="20"/>
          </reference>
        </references>
      </pivotArea>
    </format>
    <format dxfId="167">
      <pivotArea dataOnly="0" labelOnly="1" outline="0" fieldPosition="0">
        <references count="5">
          <reference field="2" count="1" selected="0">
            <x v="0"/>
          </reference>
          <reference field="3" count="1" selected="0">
            <x v="2"/>
          </reference>
          <reference field="4" count="1" selected="0">
            <x v="1"/>
          </reference>
          <reference field="5" count="1" selected="0">
            <x v="13"/>
          </reference>
          <reference field="6" count="1">
            <x v="13"/>
          </reference>
        </references>
      </pivotArea>
    </format>
    <format dxfId="166">
      <pivotArea dataOnly="0" labelOnly="1" outline="0" fieldPosition="0">
        <references count="5">
          <reference field="2" count="1" selected="0">
            <x v="3"/>
          </reference>
          <reference field="3" count="1" selected="0">
            <x v="8"/>
          </reference>
          <reference field="4" count="1" selected="0">
            <x v="1"/>
          </reference>
          <reference field="5" count="1" selected="0">
            <x v="20"/>
          </reference>
          <reference field="6" count="1">
            <x v="21"/>
          </reference>
        </references>
      </pivotArea>
    </format>
    <format dxfId="165">
      <pivotArea dataOnly="0" labelOnly="1" outline="0" fieldPosition="0">
        <references count="5">
          <reference field="2" count="1" selected="0">
            <x v="3"/>
          </reference>
          <reference field="3" count="1" selected="0">
            <x v="9"/>
          </reference>
          <reference field="4" count="1" selected="0">
            <x v="1"/>
          </reference>
          <reference field="5" count="1" selected="0">
            <x v="12"/>
          </reference>
          <reference field="6" count="1">
            <x v="14"/>
          </reference>
        </references>
      </pivotArea>
    </format>
    <format dxfId="164">
      <pivotArea dataOnly="0" labelOnly="1" outline="0" fieldPosition="0">
        <references count="5">
          <reference field="2" count="1" selected="0">
            <x v="3"/>
          </reference>
          <reference field="3" count="1" selected="0">
            <x v="10"/>
          </reference>
          <reference field="4" count="1" selected="0">
            <x v="1"/>
          </reference>
          <reference field="5" count="1" selected="0">
            <x v="17"/>
          </reference>
          <reference field="6" count="1">
            <x v="18"/>
          </reference>
        </references>
      </pivotArea>
    </format>
    <format dxfId="163">
      <pivotArea dataOnly="0" labelOnly="1" outline="0" fieldPosition="0">
        <references count="5">
          <reference field="2" count="1" selected="0">
            <x v="4"/>
          </reference>
          <reference field="3" count="1" selected="0">
            <x v="11"/>
          </reference>
          <reference field="4" count="1" selected="0">
            <x v="1"/>
          </reference>
          <reference field="5" count="1" selected="0">
            <x v="15"/>
          </reference>
          <reference field="6" count="1">
            <x v="17"/>
          </reference>
        </references>
      </pivotArea>
    </format>
    <format dxfId="162">
      <pivotArea dataOnly="0" labelOnly="1" outline="0" fieldPosition="0">
        <references count="5">
          <reference field="2" count="1" selected="0">
            <x v="4"/>
          </reference>
          <reference field="3" count="1" selected="0">
            <x v="12"/>
          </reference>
          <reference field="4" count="1" selected="0">
            <x v="1"/>
          </reference>
          <reference field="5" count="1" selected="0">
            <x v="12"/>
          </reference>
          <reference field="6" count="1">
            <x v="15"/>
          </reference>
        </references>
      </pivotArea>
    </format>
    <format dxfId="161">
      <pivotArea dataOnly="0" labelOnly="1" outline="0" fieldPosition="0">
        <references count="5">
          <reference field="2" count="1" selected="0">
            <x v="5"/>
          </reference>
          <reference field="3" count="1" selected="0">
            <x v="13"/>
          </reference>
          <reference field="4" count="1" selected="0">
            <x v="0"/>
          </reference>
          <reference field="5" count="1" selected="0">
            <x v="2"/>
          </reference>
          <reference field="6" count="1">
            <x v="2"/>
          </reference>
        </references>
      </pivotArea>
    </format>
    <format dxfId="160">
      <pivotArea dataOnly="0" labelOnly="1" outline="0" fieldPosition="0">
        <references count="5">
          <reference field="2" count="1" selected="0">
            <x v="5"/>
          </reference>
          <reference field="3" count="1" selected="0">
            <x v="16"/>
          </reference>
          <reference field="4" count="1" selected="0">
            <x v="1"/>
          </reference>
          <reference field="5" count="1" selected="0">
            <x v="5"/>
          </reference>
          <reference field="6" count="1">
            <x v="7"/>
          </reference>
        </references>
      </pivotArea>
    </format>
    <format dxfId="159">
      <pivotArea dataOnly="0" labelOnly="1" outline="0" fieldPosition="0">
        <references count="5">
          <reference field="2" count="1" selected="0">
            <x v="5"/>
          </reference>
          <reference field="3" count="1" selected="0">
            <x v="17"/>
          </reference>
          <reference field="4" count="1" selected="0">
            <x v="0"/>
          </reference>
          <reference field="5" count="1" selected="0">
            <x v="1"/>
          </reference>
          <reference field="6" count="1">
            <x v="1"/>
          </reference>
        </references>
      </pivotArea>
    </format>
    <format dxfId="158">
      <pivotArea dataOnly="0" labelOnly="1" outline="0" fieldPosition="0">
        <references count="5">
          <reference field="2" count="1" selected="0">
            <x v="6"/>
          </reference>
          <reference field="3" count="1" selected="0">
            <x v="19"/>
          </reference>
          <reference field="4" count="1" selected="0">
            <x v="1"/>
          </reference>
          <reference field="5" count="1" selected="0">
            <x v="8"/>
          </reference>
          <reference field="6" count="1">
            <x v="10"/>
          </reference>
        </references>
      </pivotArea>
    </format>
    <format dxfId="157">
      <pivotArea dataOnly="0" labelOnly="1" outline="0" fieldPosition="0">
        <references count="5">
          <reference field="2" count="1" selected="0">
            <x v="7"/>
          </reference>
          <reference field="3" count="1" selected="0">
            <x v="44"/>
          </reference>
          <reference field="4" count="1" selected="0">
            <x v="1"/>
          </reference>
          <reference field="5" count="1" selected="0">
            <x v="5"/>
          </reference>
          <reference field="6" count="1">
            <x v="8"/>
          </reference>
        </references>
      </pivotArea>
    </format>
    <format dxfId="156">
      <pivotArea dataOnly="0" labelOnly="1" outline="0" fieldPosition="0">
        <references count="5">
          <reference field="2" count="1" selected="0">
            <x v="8"/>
          </reference>
          <reference field="3" count="1" selected="0">
            <x v="22"/>
          </reference>
          <reference field="4" count="1" selected="0">
            <x v="1"/>
          </reference>
          <reference field="5" count="1" selected="0">
            <x v="22"/>
          </reference>
          <reference field="6" count="1">
            <x v="23"/>
          </reference>
        </references>
      </pivotArea>
    </format>
    <format dxfId="155">
      <pivotArea dataOnly="0" labelOnly="1" outline="0" fieldPosition="0">
        <references count="5">
          <reference field="2" count="1" selected="0">
            <x v="9"/>
          </reference>
          <reference field="3" count="1" selected="0">
            <x v="23"/>
          </reference>
          <reference field="4" count="1" selected="0">
            <x v="1"/>
          </reference>
          <reference field="5" count="1" selected="0">
            <x v="28"/>
          </reference>
          <reference field="6" count="1">
            <x v="41"/>
          </reference>
        </references>
      </pivotArea>
    </format>
    <format dxfId="154">
      <pivotArea dataOnly="0" labelOnly="1" outline="0" fieldPosition="0">
        <references count="5">
          <reference field="2" count="1" selected="0">
            <x v="10"/>
          </reference>
          <reference field="3" count="1" selected="0">
            <x v="25"/>
          </reference>
          <reference field="4" count="1" selected="0">
            <x v="0"/>
          </reference>
          <reference field="5" count="1" selected="0">
            <x v="7"/>
          </reference>
          <reference field="6" count="1">
            <x v="7"/>
          </reference>
        </references>
      </pivotArea>
    </format>
    <format dxfId="153">
      <pivotArea dataOnly="0" labelOnly="1" outline="0" fieldPosition="0">
        <references count="5">
          <reference field="2" count="1" selected="0">
            <x v="11"/>
          </reference>
          <reference field="3" count="1" selected="0">
            <x v="3"/>
          </reference>
          <reference field="4" count="1" selected="0">
            <x v="1"/>
          </reference>
          <reference field="5" count="1" selected="0">
            <x v="24"/>
          </reference>
          <reference field="6" count="1">
            <x v="26"/>
          </reference>
        </references>
      </pivotArea>
    </format>
    <format dxfId="152">
      <pivotArea dataOnly="0" labelOnly="1" outline="0" fieldPosition="0">
        <references count="5">
          <reference field="2" count="1" selected="0">
            <x v="11"/>
          </reference>
          <reference field="3" count="1" selected="0">
            <x v="4"/>
          </reference>
          <reference field="4" count="1" selected="0">
            <x v="1"/>
          </reference>
          <reference field="5" count="1" selected="0">
            <x v="26"/>
          </reference>
          <reference field="6" count="1">
            <x v="28"/>
          </reference>
        </references>
      </pivotArea>
    </format>
    <format dxfId="151">
      <pivotArea dataOnly="0" labelOnly="1" outline="0" fieldPosition="0">
        <references count="5">
          <reference field="2" count="1" selected="0">
            <x v="11"/>
          </reference>
          <reference field="3" count="1" selected="0">
            <x v="18"/>
          </reference>
          <reference field="4" count="1" selected="0">
            <x v="1"/>
          </reference>
          <reference field="5" count="1" selected="0">
            <x v="32"/>
          </reference>
          <reference field="6" count="1">
            <x v="39"/>
          </reference>
        </references>
      </pivotArea>
    </format>
    <format dxfId="150">
      <pivotArea dataOnly="0" labelOnly="1" outline="0" fieldPosition="0">
        <references count="5">
          <reference field="2" count="1" selected="0">
            <x v="11"/>
          </reference>
          <reference field="3" count="1" selected="0">
            <x v="24"/>
          </reference>
          <reference field="4" count="1" selected="0">
            <x v="1"/>
          </reference>
          <reference field="5" count="1" selected="0">
            <x v="31"/>
          </reference>
          <reference field="6" count="1">
            <x v="35"/>
          </reference>
        </references>
      </pivotArea>
    </format>
    <format dxfId="149">
      <pivotArea dataOnly="0" labelOnly="1" outline="0" fieldPosition="0">
        <references count="5">
          <reference field="2" count="1" selected="0">
            <x v="11"/>
          </reference>
          <reference field="3" count="1" selected="0">
            <x v="26"/>
          </reference>
          <reference field="4" count="1" selected="0">
            <x v="1"/>
          </reference>
          <reference field="5" count="1" selected="0">
            <x v="26"/>
          </reference>
          <reference field="6" count="1">
            <x v="28"/>
          </reference>
        </references>
      </pivotArea>
    </format>
    <format dxfId="148">
      <pivotArea dataOnly="0" labelOnly="1" outline="0" fieldPosition="0">
        <references count="5">
          <reference field="2" count="1" selected="0">
            <x v="11"/>
          </reference>
          <reference field="3" count="1" selected="0">
            <x v="27"/>
          </reference>
          <reference field="4" count="1" selected="0">
            <x v="1"/>
          </reference>
          <reference field="5" count="1" selected="0">
            <x v="31"/>
          </reference>
          <reference field="6" count="1">
            <x v="35"/>
          </reference>
        </references>
      </pivotArea>
    </format>
    <format dxfId="147">
      <pivotArea dataOnly="0" labelOnly="1" outline="0" fieldPosition="0">
        <references count="5">
          <reference field="2" count="1" selected="0">
            <x v="11"/>
          </reference>
          <reference field="3" count="1" selected="0">
            <x v="28"/>
          </reference>
          <reference field="4" count="1" selected="0">
            <x v="1"/>
          </reference>
          <reference field="5" count="1" selected="0">
            <x v="31"/>
          </reference>
          <reference field="6" count="1">
            <x v="34"/>
          </reference>
        </references>
      </pivotArea>
    </format>
    <format dxfId="146">
      <pivotArea dataOnly="0" labelOnly="1" outline="0" fieldPosition="0">
        <references count="5">
          <reference field="2" count="1" selected="0">
            <x v="11"/>
          </reference>
          <reference field="3" count="1" selected="0">
            <x v="29"/>
          </reference>
          <reference field="4" count="1" selected="0">
            <x v="1"/>
          </reference>
          <reference field="5" count="1" selected="0">
            <x v="31"/>
          </reference>
          <reference field="6" count="1">
            <x v="35"/>
          </reference>
        </references>
      </pivotArea>
    </format>
    <format dxfId="145">
      <pivotArea dataOnly="0" labelOnly="1" outline="0" fieldPosition="0">
        <references count="5">
          <reference field="2" count="1" selected="0">
            <x v="11"/>
          </reference>
          <reference field="3" count="1" selected="0">
            <x v="30"/>
          </reference>
          <reference field="4" count="1" selected="0">
            <x v="1"/>
          </reference>
          <reference field="5" count="1" selected="0">
            <x v="31"/>
          </reference>
          <reference field="6" count="1">
            <x v="32"/>
          </reference>
        </references>
      </pivotArea>
    </format>
    <format dxfId="144">
      <pivotArea dataOnly="0" labelOnly="1" outline="0" fieldPosition="0">
        <references count="5">
          <reference field="2" count="1" selected="0">
            <x v="11"/>
          </reference>
          <reference field="3" count="1" selected="0">
            <x v="31"/>
          </reference>
          <reference field="4" count="1" selected="0">
            <x v="1"/>
          </reference>
          <reference field="5" count="1" selected="0">
            <x v="31"/>
          </reference>
          <reference field="6" count="1">
            <x v="38"/>
          </reference>
        </references>
      </pivotArea>
    </format>
    <format dxfId="143">
      <pivotArea dataOnly="0" labelOnly="1" outline="0" fieldPosition="0">
        <references count="5">
          <reference field="2" count="1" selected="0">
            <x v="11"/>
          </reference>
          <reference field="3" count="1" selected="0">
            <x v="32"/>
          </reference>
          <reference field="4" count="1" selected="0">
            <x v="1"/>
          </reference>
          <reference field="5" count="1" selected="0">
            <x v="31"/>
          </reference>
          <reference field="6" count="1">
            <x v="35"/>
          </reference>
        </references>
      </pivotArea>
    </format>
    <format dxfId="142">
      <pivotArea dataOnly="0" labelOnly="1" outline="0" fieldPosition="0">
        <references count="5">
          <reference field="2" count="1" selected="0">
            <x v="11"/>
          </reference>
          <reference field="3" count="1" selected="0">
            <x v="33"/>
          </reference>
          <reference field="4" count="1" selected="0">
            <x v="1"/>
          </reference>
          <reference field="5" count="1" selected="0">
            <x v="31"/>
          </reference>
          <reference field="6" count="1">
            <x v="36"/>
          </reference>
        </references>
      </pivotArea>
    </format>
    <format dxfId="141">
      <pivotArea dataOnly="0" labelOnly="1" outline="0" fieldPosition="0">
        <references count="5">
          <reference field="2" count="1" selected="0">
            <x v="11"/>
          </reference>
          <reference field="3" count="1" selected="0">
            <x v="48"/>
          </reference>
          <reference field="4" count="1" selected="0">
            <x v="1"/>
          </reference>
          <reference field="5" count="1" selected="0">
            <x v="33"/>
          </reference>
          <reference field="6" count="1">
            <x v="38"/>
          </reference>
        </references>
      </pivotArea>
    </format>
    <format dxfId="140">
      <pivotArea dataOnly="0" labelOnly="1" outline="0" fieldPosition="0">
        <references count="5">
          <reference field="2" count="1" selected="0">
            <x v="12"/>
          </reference>
          <reference field="3" count="1" selected="0">
            <x v="34"/>
          </reference>
          <reference field="4" count="1" selected="0">
            <x v="1"/>
          </reference>
          <reference field="5" count="1" selected="0">
            <x v="27"/>
          </reference>
          <reference field="6" count="1">
            <x v="28"/>
          </reference>
        </references>
      </pivotArea>
    </format>
    <format dxfId="139">
      <pivotArea dataOnly="0" labelOnly="1" outline="0" fieldPosition="0">
        <references count="5">
          <reference field="2" count="1" selected="0">
            <x v="12"/>
          </reference>
          <reference field="3" count="1" selected="0">
            <x v="35"/>
          </reference>
          <reference field="4" count="1" selected="0">
            <x v="1"/>
          </reference>
          <reference field="5" count="1" selected="0">
            <x v="30"/>
          </reference>
          <reference field="6" count="1">
            <x v="31"/>
          </reference>
        </references>
      </pivotArea>
    </format>
    <format dxfId="138">
      <pivotArea dataOnly="0" labelOnly="1" outline="0" fieldPosition="0">
        <references count="5">
          <reference field="2" count="1" selected="0">
            <x v="12"/>
          </reference>
          <reference field="3" count="1" selected="0">
            <x v="36"/>
          </reference>
          <reference field="4" count="1" selected="0">
            <x v="1"/>
          </reference>
          <reference field="5" count="1" selected="0">
            <x v="34"/>
          </reference>
          <reference field="6" count="1">
            <x v="44"/>
          </reference>
        </references>
      </pivotArea>
    </format>
    <format dxfId="137">
      <pivotArea dataOnly="0" labelOnly="1" outline="0" fieldPosition="0">
        <references count="5">
          <reference field="2" count="1" selected="0">
            <x v="13"/>
          </reference>
          <reference field="3" count="1" selected="0">
            <x v="37"/>
          </reference>
          <reference field="4" count="1" selected="0">
            <x v="0"/>
          </reference>
          <reference field="5" count="1" selected="0">
            <x v="4"/>
          </reference>
          <reference field="6" count="1">
            <x v="5"/>
          </reference>
        </references>
      </pivotArea>
    </format>
    <format dxfId="136">
      <pivotArea dataOnly="0" labelOnly="1" outline="0" fieldPosition="0">
        <references count="5">
          <reference field="2" count="1" selected="0">
            <x v="14"/>
          </reference>
          <reference field="3" count="1" selected="0">
            <x v="38"/>
          </reference>
          <reference field="4" count="1" selected="0">
            <x v="1"/>
          </reference>
          <reference field="5" count="1" selected="0">
            <x v="20"/>
          </reference>
          <reference field="6" count="1">
            <x v="22"/>
          </reference>
        </references>
      </pivotArea>
    </format>
    <format dxfId="135">
      <pivotArea dataOnly="0" labelOnly="1" outline="0" fieldPosition="0">
        <references count="5">
          <reference field="2" count="1" selected="0">
            <x v="14"/>
          </reference>
          <reference field="3" count="1" selected="0">
            <x v="39"/>
          </reference>
          <reference field="4" count="1" selected="0">
            <x v="1"/>
          </reference>
          <reference field="5" count="1" selected="0">
            <x v="14"/>
          </reference>
          <reference field="6" count="1">
            <x v="13"/>
          </reference>
        </references>
      </pivotArea>
    </format>
    <format dxfId="134">
      <pivotArea dataOnly="0" labelOnly="1" outline="0" fieldPosition="0">
        <references count="5">
          <reference field="2" count="1" selected="0">
            <x v="15"/>
          </reference>
          <reference field="3" count="1" selected="0">
            <x v="41"/>
          </reference>
          <reference field="4" count="1" selected="0">
            <x v="1"/>
          </reference>
          <reference field="5" count="1" selected="0">
            <x v="9"/>
          </reference>
          <reference field="6" count="1">
            <x v="9"/>
          </reference>
        </references>
      </pivotArea>
    </format>
    <format dxfId="133">
      <pivotArea dataOnly="0" labelOnly="1" outline="0" fieldPosition="0">
        <references count="5">
          <reference field="2" count="1" selected="0">
            <x v="15"/>
          </reference>
          <reference field="3" count="1" selected="0">
            <x v="42"/>
          </reference>
          <reference field="4" count="1" selected="0">
            <x v="0"/>
          </reference>
          <reference field="5" count="1" selected="0">
            <x v="3"/>
          </reference>
          <reference field="6" count="1">
            <x v="3"/>
          </reference>
        </references>
      </pivotArea>
    </format>
    <format dxfId="132">
      <pivotArea dataOnly="0" labelOnly="1" outline="0" fieldPosition="0">
        <references count="5">
          <reference field="2" count="1" selected="0">
            <x v="16"/>
          </reference>
          <reference field="3" count="1" selected="0">
            <x v="43"/>
          </reference>
          <reference field="4" count="1" selected="0">
            <x v="1"/>
          </reference>
          <reference field="5" count="1" selected="0">
            <x v="6"/>
          </reference>
          <reference field="6" count="1">
            <x v="6"/>
          </reference>
        </references>
      </pivotArea>
    </format>
    <format dxfId="131">
      <pivotArea dataOnly="0" labelOnly="1" outline="0" fieldPosition="0">
        <references count="5">
          <reference field="2" count="1" selected="0">
            <x v="17"/>
          </reference>
          <reference field="3" count="1" selected="0">
            <x v="45"/>
          </reference>
          <reference field="4" count="1" selected="0">
            <x v="1"/>
          </reference>
          <reference field="5" count="1" selected="0">
            <x v="16"/>
          </reference>
          <reference field="6" count="1">
            <x v="16"/>
          </reference>
        </references>
      </pivotArea>
    </format>
    <format dxfId="130">
      <pivotArea dataOnly="0" labelOnly="1" outline="0" fieldPosition="0">
        <references count="5">
          <reference field="2" count="1" selected="0">
            <x v="18"/>
          </reference>
          <reference field="3" count="1" selected="0">
            <x v="6"/>
          </reference>
          <reference field="4" count="1" selected="0">
            <x v="1"/>
          </reference>
          <reference field="5" count="1" selected="0">
            <x v="18"/>
          </reference>
          <reference field="6" count="1">
            <x v="19"/>
          </reference>
        </references>
      </pivotArea>
    </format>
    <format dxfId="129">
      <pivotArea dataOnly="0" labelOnly="1" outline="0" fieldPosition="0">
        <references count="5">
          <reference field="2" count="1" selected="0">
            <x v="18"/>
          </reference>
          <reference field="3" count="1" selected="0">
            <x v="7"/>
          </reference>
          <reference field="4" count="1" selected="0">
            <x v="1"/>
          </reference>
          <reference field="5" count="1" selected="0">
            <x v="18"/>
          </reference>
          <reference field="6" count="1">
            <x v="19"/>
          </reference>
        </references>
      </pivotArea>
    </format>
    <format dxfId="128">
      <pivotArea dataOnly="0" labelOnly="1" outline="0" fieldPosition="0">
        <references count="5">
          <reference field="2" count="1" selected="0">
            <x v="18"/>
          </reference>
          <reference field="3" count="1" selected="0">
            <x v="21"/>
          </reference>
          <reference field="4" count="1" selected="0">
            <x v="1"/>
          </reference>
          <reference field="5" count="1" selected="0">
            <x v="24"/>
          </reference>
          <reference field="6" count="1">
            <x v="28"/>
          </reference>
        </references>
      </pivotArea>
    </format>
    <format dxfId="127">
      <pivotArea dataOnly="0" labelOnly="1" outline="0" fieldPosition="0">
        <references count="5">
          <reference field="2" count="1" selected="0">
            <x v="19"/>
          </reference>
          <reference field="3" count="1" selected="0">
            <x v="46"/>
          </reference>
          <reference field="4" count="1" selected="0">
            <x v="1"/>
          </reference>
          <reference field="5" count="1" selected="0">
            <x v="4"/>
          </reference>
          <reference field="6" count="1">
            <x v="4"/>
          </reference>
        </references>
      </pivotArea>
    </format>
    <format dxfId="126">
      <pivotArea dataOnly="0" labelOnly="1" outline="0" fieldPosition="0">
        <references count="5">
          <reference field="2" count="1" selected="0">
            <x v="20"/>
          </reference>
          <reference field="3" count="1" selected="0">
            <x v="47"/>
          </reference>
          <reference field="4" count="1" selected="0">
            <x v="1"/>
          </reference>
          <reference field="5" count="1" selected="0">
            <x v="11"/>
          </reference>
          <reference field="6" count="1">
            <x v="12"/>
          </reference>
        </references>
      </pivotArea>
    </format>
    <format dxfId="125">
      <pivotArea dataOnly="0" labelOnly="1" outline="0" fieldPosition="0">
        <references count="5">
          <reference field="2" count="1" selected="0">
            <x v="21"/>
          </reference>
          <reference field="3" count="1" selected="0">
            <x v="50"/>
          </reference>
          <reference field="4" count="1" selected="0">
            <x v="1"/>
          </reference>
          <reference field="5" count="1" selected="0">
            <x v="10"/>
          </reference>
          <reference field="6" count="1">
            <x v="11"/>
          </reference>
        </references>
      </pivotArea>
    </format>
    <format dxfId="124">
      <pivotArea dataOnly="0" labelOnly="1" outline="0" fieldPosition="0">
        <references count="5">
          <reference field="2" count="1" selected="0">
            <x v="21"/>
          </reference>
          <reference field="3" count="1" selected="0">
            <x v="51"/>
          </reference>
          <reference field="4" count="1" selected="0">
            <x v="0"/>
          </reference>
          <reference field="5" count="1" selected="0">
            <x v="3"/>
          </reference>
          <reference field="6" count="1">
            <x v="3"/>
          </reference>
        </references>
      </pivotArea>
    </format>
    <format dxfId="123">
      <pivotArea dataOnly="0" labelOnly="1" outline="0" fieldPosition="0">
        <references count="5">
          <reference field="2" count="1" selected="0">
            <x v="22"/>
          </reference>
          <reference field="3" count="1" selected="0">
            <x v="52"/>
          </reference>
          <reference field="4" count="1" selected="0">
            <x v="1"/>
          </reference>
          <reference field="5" count="1" selected="0">
            <x v="8"/>
          </reference>
          <reference field="6" count="1">
            <x v="12"/>
          </reference>
        </references>
      </pivotArea>
    </format>
    <format dxfId="122">
      <pivotArea dataOnly="0" labelOnly="1" outline="0" fieldPosition="0">
        <references count="5">
          <reference field="2" count="1" selected="0">
            <x v="22"/>
          </reference>
          <reference field="3" count="1" selected="0">
            <x v="53"/>
          </reference>
          <reference field="4" count="1" selected="0">
            <x v="0"/>
          </reference>
          <reference field="5" count="1" selected="0">
            <x v="0"/>
          </reference>
          <reference field="6" count="1">
            <x v="0"/>
          </reference>
        </references>
      </pivotArea>
    </format>
    <format dxfId="121">
      <pivotArea dataOnly="0" labelOnly="1" outline="0" fieldPosition="0">
        <references count="5">
          <reference field="2" count="1" selected="0">
            <x v="23"/>
          </reference>
          <reference field="3" count="1" selected="0">
            <x v="54"/>
          </reference>
          <reference field="4" count="1" selected="0">
            <x v="1"/>
          </reference>
          <reference field="5" count="1" selected="0">
            <x v="21"/>
          </reference>
          <reference field="6" count="1">
            <x v="22"/>
          </reference>
        </references>
      </pivotArea>
    </format>
    <format dxfId="120">
      <pivotArea dataOnly="0" labelOnly="1" outline="0" fieldPosition="0">
        <references count="5">
          <reference field="2" count="1" selected="0">
            <x v="23"/>
          </reference>
          <reference field="3" count="1" selected="0">
            <x v="55"/>
          </reference>
          <reference field="4" count="1" selected="0">
            <x v="1"/>
          </reference>
          <reference field="5" count="1" selected="0">
            <x v="25"/>
          </reference>
          <reference field="6" count="1">
            <x v="27"/>
          </reference>
        </references>
      </pivotArea>
    </format>
    <format dxfId="119">
      <pivotArea dataOnly="0" labelOnly="1" outline="0" fieldPosition="0">
        <references count="5">
          <reference field="2" count="1" selected="0">
            <x v="23"/>
          </reference>
          <reference field="3" count="1" selected="0">
            <x v="56"/>
          </reference>
          <reference field="4" count="1" selected="0">
            <x v="1"/>
          </reference>
          <reference field="5" count="1" selected="0">
            <x v="23"/>
          </reference>
          <reference field="6" count="1">
            <x v="24"/>
          </reference>
        </references>
      </pivotArea>
    </format>
    <format dxfId="118">
      <pivotArea dataOnly="0" labelOnly="1" outline="0" fieldPosition="0">
        <references count="5">
          <reference field="2" count="1" selected="0">
            <x v="23"/>
          </reference>
          <reference field="3" count="1" selected="0">
            <x v="57"/>
          </reference>
          <reference field="4" count="1" selected="0">
            <x v="1"/>
          </reference>
          <reference field="5" count="1" selected="0">
            <x v="31"/>
          </reference>
          <reference field="6" count="1">
            <x v="33"/>
          </reference>
        </references>
      </pivotArea>
    </format>
    <format dxfId="117">
      <pivotArea dataOnly="0" labelOnly="1" outline="0" fieldPosition="0">
        <references count="5">
          <reference field="2" count="1" selected="0">
            <x v="23"/>
          </reference>
          <reference field="3" count="1" selected="0">
            <x v="58"/>
          </reference>
          <reference field="4" count="1" selected="0">
            <x v="1"/>
          </reference>
          <reference field="5" count="1" selected="0">
            <x v="29"/>
          </reference>
          <reference field="6" count="1">
            <x v="29"/>
          </reference>
        </references>
      </pivotArea>
    </format>
    <format dxfId="116">
      <pivotArea dataOnly="0" labelOnly="1" outline="0" fieldPosition="0">
        <references count="5">
          <reference field="2" count="1" selected="0">
            <x v="24"/>
          </reference>
          <reference field="3" count="1" selected="0">
            <x v="59"/>
          </reference>
          <reference field="4" count="1" selected="0">
            <x v="1"/>
          </reference>
          <reference field="5" count="1" selected="0">
            <x v="36"/>
          </reference>
          <reference field="6" count="1">
            <x v="25"/>
          </reference>
        </references>
      </pivotArea>
    </format>
    <format dxfId="115">
      <pivotArea dataOnly="0" labelOnly="1" outline="0" fieldPosition="0">
        <references count="5">
          <reference field="2" count="1" selected="0">
            <x v="24"/>
          </reference>
          <reference field="3" count="1" selected="0">
            <x v="60"/>
          </reference>
          <reference field="4" count="1" selected="0">
            <x v="1"/>
          </reference>
          <reference field="5" count="1" selected="0">
            <x v="36"/>
          </reference>
          <reference field="6" count="1">
            <x v="40"/>
          </reference>
        </references>
      </pivotArea>
    </format>
    <format dxfId="114">
      <pivotArea dataOnly="0" labelOnly="1" outline="0" fieldPosition="0">
        <references count="5">
          <reference field="2" count="1" selected="0">
            <x v="24"/>
          </reference>
          <reference field="3" count="1" selected="0">
            <x v="61"/>
          </reference>
          <reference field="4" count="1" selected="0">
            <x v="1"/>
          </reference>
          <reference field="5" count="1" selected="0">
            <x v="36"/>
          </reference>
          <reference field="6" count="1">
            <x v="37"/>
          </reference>
        </references>
      </pivotArea>
    </format>
    <format dxfId="113">
      <pivotArea dataOnly="0" labelOnly="1" outline="0" fieldPosition="0">
        <references count="5">
          <reference field="2" count="1" selected="0">
            <x v="24"/>
          </reference>
          <reference field="3" count="1" selected="0">
            <x v="62"/>
          </reference>
          <reference field="4" count="1" selected="0">
            <x v="1"/>
          </reference>
          <reference field="5" count="1" selected="0">
            <x v="36"/>
          </reference>
          <reference field="6" count="1">
            <x v="43"/>
          </reference>
        </references>
      </pivotArea>
    </format>
    <format dxfId="112">
      <pivotArea dataOnly="0" labelOnly="1" outline="0" fieldPosition="0">
        <references count="5">
          <reference field="2" count="1" selected="0">
            <x v="24"/>
          </reference>
          <reference field="3" count="1" selected="0">
            <x v="63"/>
          </reference>
          <reference field="4" count="1" selected="0">
            <x v="1"/>
          </reference>
          <reference field="5" count="1" selected="0">
            <x v="36"/>
          </reference>
          <reference field="6" count="1">
            <x v="42"/>
          </reference>
        </references>
      </pivotArea>
    </format>
    <format dxfId="111">
      <pivotArea dataOnly="0" labelOnly="1" outline="0" fieldPosition="0">
        <references count="4">
          <reference field="2" count="1" selected="0">
            <x v="0"/>
          </reference>
          <reference field="3" count="1" selected="0">
            <x v="0"/>
          </reference>
          <reference field="4" count="1" selected="0">
            <x v="1"/>
          </reference>
          <reference field="5" count="1">
            <x v="9"/>
          </reference>
        </references>
      </pivotArea>
    </format>
    <format dxfId="110">
      <pivotArea dataOnly="0" labelOnly="1" outline="0" fieldPosition="0">
        <references count="4">
          <reference field="2" count="1" selected="0">
            <x v="0"/>
          </reference>
          <reference field="3" count="1" selected="0">
            <x v="1"/>
          </reference>
          <reference field="4" count="1" selected="0">
            <x v="1"/>
          </reference>
          <reference field="5" count="1">
            <x v="19"/>
          </reference>
        </references>
      </pivotArea>
    </format>
    <format dxfId="109">
      <pivotArea dataOnly="0" labelOnly="1" outline="0" fieldPosition="0">
        <references count="4">
          <reference field="2" count="1" selected="0">
            <x v="0"/>
          </reference>
          <reference field="3" count="1" selected="0">
            <x v="2"/>
          </reference>
          <reference field="4" count="1" selected="0">
            <x v="1"/>
          </reference>
          <reference field="5" count="1">
            <x v="13"/>
          </reference>
        </references>
      </pivotArea>
    </format>
    <format dxfId="108">
      <pivotArea dataOnly="0" labelOnly="1" outline="0" fieldPosition="0">
        <references count="4">
          <reference field="2" count="1" selected="0">
            <x v="3"/>
          </reference>
          <reference field="3" count="1" selected="0">
            <x v="8"/>
          </reference>
          <reference field="4" count="1" selected="0">
            <x v="1"/>
          </reference>
          <reference field="5" count="1">
            <x v="20"/>
          </reference>
        </references>
      </pivotArea>
    </format>
    <format dxfId="107">
      <pivotArea dataOnly="0" labelOnly="1" outline="0" fieldPosition="0">
        <references count="4">
          <reference field="2" count="1" selected="0">
            <x v="3"/>
          </reference>
          <reference field="3" count="1" selected="0">
            <x v="9"/>
          </reference>
          <reference field="4" count="1" selected="0">
            <x v="1"/>
          </reference>
          <reference field="5" count="1">
            <x v="12"/>
          </reference>
        </references>
      </pivotArea>
    </format>
    <format dxfId="106">
      <pivotArea dataOnly="0" labelOnly="1" outline="0" fieldPosition="0">
        <references count="4">
          <reference field="2" count="1" selected="0">
            <x v="3"/>
          </reference>
          <reference field="3" count="1" selected="0">
            <x v="10"/>
          </reference>
          <reference field="4" count="1" selected="0">
            <x v="1"/>
          </reference>
          <reference field="5" count="1">
            <x v="17"/>
          </reference>
        </references>
      </pivotArea>
    </format>
    <format dxfId="105">
      <pivotArea dataOnly="0" labelOnly="1" outline="0" fieldPosition="0">
        <references count="4">
          <reference field="2" count="1" selected="0">
            <x v="4"/>
          </reference>
          <reference field="3" count="1" selected="0">
            <x v="11"/>
          </reference>
          <reference field="4" count="1" selected="0">
            <x v="1"/>
          </reference>
          <reference field="5" count="1">
            <x v="15"/>
          </reference>
        </references>
      </pivotArea>
    </format>
    <format dxfId="104">
      <pivotArea dataOnly="0" labelOnly="1" outline="0" fieldPosition="0">
        <references count="4">
          <reference field="2" count="1" selected="0">
            <x v="4"/>
          </reference>
          <reference field="3" count="1" selected="0">
            <x v="12"/>
          </reference>
          <reference field="4" count="1" selected="0">
            <x v="1"/>
          </reference>
          <reference field="5" count="1">
            <x v="12"/>
          </reference>
        </references>
      </pivotArea>
    </format>
    <format dxfId="103">
      <pivotArea dataOnly="0" labelOnly="1" outline="0" fieldPosition="0">
        <references count="4">
          <reference field="2" count="1" selected="0">
            <x v="5"/>
          </reference>
          <reference field="3" count="1" selected="0">
            <x v="13"/>
          </reference>
          <reference field="4" count="1" selected="0">
            <x v="0"/>
          </reference>
          <reference field="5" count="1">
            <x v="2"/>
          </reference>
        </references>
      </pivotArea>
    </format>
    <format dxfId="102">
      <pivotArea dataOnly="0" labelOnly="1" outline="0" fieldPosition="0">
        <references count="4">
          <reference field="2" count="1" selected="0">
            <x v="5"/>
          </reference>
          <reference field="3" count="1" selected="0">
            <x v="16"/>
          </reference>
          <reference field="4" count="1" selected="0">
            <x v="1"/>
          </reference>
          <reference field="5" count="1">
            <x v="5"/>
          </reference>
        </references>
      </pivotArea>
    </format>
    <format dxfId="101">
      <pivotArea dataOnly="0" labelOnly="1" outline="0" fieldPosition="0">
        <references count="4">
          <reference field="2" count="1" selected="0">
            <x v="5"/>
          </reference>
          <reference field="3" count="1" selected="0">
            <x v="17"/>
          </reference>
          <reference field="4" count="1" selected="0">
            <x v="0"/>
          </reference>
          <reference field="5" count="1">
            <x v="1"/>
          </reference>
        </references>
      </pivotArea>
    </format>
    <format dxfId="100">
      <pivotArea dataOnly="0" labelOnly="1" outline="0" fieldPosition="0">
        <references count="4">
          <reference field="2" count="1" selected="0">
            <x v="6"/>
          </reference>
          <reference field="3" count="1" selected="0">
            <x v="19"/>
          </reference>
          <reference field="4" count="1" selected="0">
            <x v="1"/>
          </reference>
          <reference field="5" count="1">
            <x v="8"/>
          </reference>
        </references>
      </pivotArea>
    </format>
    <format dxfId="99">
      <pivotArea dataOnly="0" labelOnly="1" outline="0" fieldPosition="0">
        <references count="4">
          <reference field="2" count="1" selected="0">
            <x v="7"/>
          </reference>
          <reference field="3" count="1" selected="0">
            <x v="44"/>
          </reference>
          <reference field="4" count="1" selected="0">
            <x v="1"/>
          </reference>
          <reference field="5" count="1">
            <x v="5"/>
          </reference>
        </references>
      </pivotArea>
    </format>
    <format dxfId="98">
      <pivotArea dataOnly="0" labelOnly="1" outline="0" fieldPosition="0">
        <references count="4">
          <reference field="2" count="1" selected="0">
            <x v="8"/>
          </reference>
          <reference field="3" count="1" selected="0">
            <x v="22"/>
          </reference>
          <reference field="4" count="1" selected="0">
            <x v="1"/>
          </reference>
          <reference field="5" count="1">
            <x v="22"/>
          </reference>
        </references>
      </pivotArea>
    </format>
    <format dxfId="97">
      <pivotArea dataOnly="0" labelOnly="1" outline="0" fieldPosition="0">
        <references count="4">
          <reference field="2" count="1" selected="0">
            <x v="9"/>
          </reference>
          <reference field="3" count="1" selected="0">
            <x v="23"/>
          </reference>
          <reference field="4" count="1" selected="0">
            <x v="1"/>
          </reference>
          <reference field="5" count="1">
            <x v="28"/>
          </reference>
        </references>
      </pivotArea>
    </format>
    <format dxfId="96">
      <pivotArea dataOnly="0" labelOnly="1" outline="0" fieldPosition="0">
        <references count="4">
          <reference field="2" count="1" selected="0">
            <x v="10"/>
          </reference>
          <reference field="3" count="1" selected="0">
            <x v="25"/>
          </reference>
          <reference field="4" count="1" selected="0">
            <x v="0"/>
          </reference>
          <reference field="5" count="1">
            <x v="7"/>
          </reference>
        </references>
      </pivotArea>
    </format>
    <format dxfId="95">
      <pivotArea dataOnly="0" labelOnly="1" outline="0" fieldPosition="0">
        <references count="4">
          <reference field="2" count="1" selected="0">
            <x v="11"/>
          </reference>
          <reference field="3" count="1" selected="0">
            <x v="3"/>
          </reference>
          <reference field="4" count="1" selected="0">
            <x v="1"/>
          </reference>
          <reference field="5" count="1">
            <x v="24"/>
          </reference>
        </references>
      </pivotArea>
    </format>
    <format dxfId="94">
      <pivotArea dataOnly="0" labelOnly="1" outline="0" fieldPosition="0">
        <references count="4">
          <reference field="2" count="1" selected="0">
            <x v="11"/>
          </reference>
          <reference field="3" count="1" selected="0">
            <x v="4"/>
          </reference>
          <reference field="4" count="1" selected="0">
            <x v="1"/>
          </reference>
          <reference field="5" count="1">
            <x v="26"/>
          </reference>
        </references>
      </pivotArea>
    </format>
    <format dxfId="93">
      <pivotArea dataOnly="0" labelOnly="1" outline="0" fieldPosition="0">
        <references count="4">
          <reference field="2" count="1" selected="0">
            <x v="11"/>
          </reference>
          <reference field="3" count="1" selected="0">
            <x v="18"/>
          </reference>
          <reference field="4" count="1" selected="0">
            <x v="1"/>
          </reference>
          <reference field="5" count="1">
            <x v="32"/>
          </reference>
        </references>
      </pivotArea>
    </format>
    <format dxfId="92">
      <pivotArea dataOnly="0" labelOnly="1" outline="0" fieldPosition="0">
        <references count="4">
          <reference field="2" count="1" selected="0">
            <x v="11"/>
          </reference>
          <reference field="3" count="1" selected="0">
            <x v="24"/>
          </reference>
          <reference field="4" count="1" selected="0">
            <x v="1"/>
          </reference>
          <reference field="5" count="1">
            <x v="31"/>
          </reference>
        </references>
      </pivotArea>
    </format>
    <format dxfId="91">
      <pivotArea dataOnly="0" labelOnly="1" outline="0" fieldPosition="0">
        <references count="4">
          <reference field="2" count="1" selected="0">
            <x v="11"/>
          </reference>
          <reference field="3" count="1" selected="0">
            <x v="26"/>
          </reference>
          <reference field="4" count="1" selected="0">
            <x v="1"/>
          </reference>
          <reference field="5" count="1">
            <x v="26"/>
          </reference>
        </references>
      </pivotArea>
    </format>
    <format dxfId="90">
      <pivotArea dataOnly="0" labelOnly="1" outline="0" fieldPosition="0">
        <references count="4">
          <reference field="2" count="1" selected="0">
            <x v="11"/>
          </reference>
          <reference field="3" count="1" selected="0">
            <x v="27"/>
          </reference>
          <reference field="4" count="1" selected="0">
            <x v="1"/>
          </reference>
          <reference field="5" count="1">
            <x v="31"/>
          </reference>
        </references>
      </pivotArea>
    </format>
    <format dxfId="89">
      <pivotArea dataOnly="0" labelOnly="1" outline="0" fieldPosition="0">
        <references count="4">
          <reference field="2" count="1" selected="0">
            <x v="11"/>
          </reference>
          <reference field="3" count="1" selected="0">
            <x v="48"/>
          </reference>
          <reference field="4" count="1" selected="0">
            <x v="1"/>
          </reference>
          <reference field="5" count="1">
            <x v="33"/>
          </reference>
        </references>
      </pivotArea>
    </format>
    <format dxfId="88">
      <pivotArea dataOnly="0" labelOnly="1" outline="0" fieldPosition="0">
        <references count="4">
          <reference field="2" count="1" selected="0">
            <x v="12"/>
          </reference>
          <reference field="3" count="1" selected="0">
            <x v="34"/>
          </reference>
          <reference field="4" count="1" selected="0">
            <x v="1"/>
          </reference>
          <reference field="5" count="1">
            <x v="27"/>
          </reference>
        </references>
      </pivotArea>
    </format>
    <format dxfId="87">
      <pivotArea dataOnly="0" labelOnly="1" outline="0" fieldPosition="0">
        <references count="4">
          <reference field="2" count="1" selected="0">
            <x v="12"/>
          </reference>
          <reference field="3" count="1" selected="0">
            <x v="35"/>
          </reference>
          <reference field="4" count="1" selected="0">
            <x v="1"/>
          </reference>
          <reference field="5" count="1">
            <x v="30"/>
          </reference>
        </references>
      </pivotArea>
    </format>
    <format dxfId="86">
      <pivotArea dataOnly="0" labelOnly="1" outline="0" fieldPosition="0">
        <references count="4">
          <reference field="2" count="1" selected="0">
            <x v="12"/>
          </reference>
          <reference field="3" count="1" selected="0">
            <x v="36"/>
          </reference>
          <reference field="4" count="1" selected="0">
            <x v="1"/>
          </reference>
          <reference field="5" count="1">
            <x v="34"/>
          </reference>
        </references>
      </pivotArea>
    </format>
    <format dxfId="85">
      <pivotArea dataOnly="0" labelOnly="1" outline="0" fieldPosition="0">
        <references count="4">
          <reference field="2" count="1" selected="0">
            <x v="13"/>
          </reference>
          <reference field="3" count="1" selected="0">
            <x v="37"/>
          </reference>
          <reference field="4" count="1" selected="0">
            <x v="0"/>
          </reference>
          <reference field="5" count="1">
            <x v="4"/>
          </reference>
        </references>
      </pivotArea>
    </format>
    <format dxfId="84">
      <pivotArea dataOnly="0" labelOnly="1" outline="0" fieldPosition="0">
        <references count="4">
          <reference field="2" count="1" selected="0">
            <x v="14"/>
          </reference>
          <reference field="3" count="1" selected="0">
            <x v="38"/>
          </reference>
          <reference field="4" count="1" selected="0">
            <x v="1"/>
          </reference>
          <reference field="5" count="1">
            <x v="20"/>
          </reference>
        </references>
      </pivotArea>
    </format>
    <format dxfId="83">
      <pivotArea dataOnly="0" labelOnly="1" outline="0" fieldPosition="0">
        <references count="4">
          <reference field="2" count="1" selected="0">
            <x v="14"/>
          </reference>
          <reference field="3" count="1" selected="0">
            <x v="39"/>
          </reference>
          <reference field="4" count="1" selected="0">
            <x v="1"/>
          </reference>
          <reference field="5" count="1">
            <x v="14"/>
          </reference>
        </references>
      </pivotArea>
    </format>
    <format dxfId="82">
      <pivotArea dataOnly="0" labelOnly="1" outline="0" fieldPosition="0">
        <references count="4">
          <reference field="2" count="1" selected="0">
            <x v="15"/>
          </reference>
          <reference field="3" count="1" selected="0">
            <x v="41"/>
          </reference>
          <reference field="4" count="1" selected="0">
            <x v="1"/>
          </reference>
          <reference field="5" count="1">
            <x v="9"/>
          </reference>
        </references>
      </pivotArea>
    </format>
    <format dxfId="81">
      <pivotArea dataOnly="0" labelOnly="1" outline="0" fieldPosition="0">
        <references count="4">
          <reference field="2" count="1" selected="0">
            <x v="15"/>
          </reference>
          <reference field="3" count="1" selected="0">
            <x v="42"/>
          </reference>
          <reference field="4" count="1" selected="0">
            <x v="0"/>
          </reference>
          <reference field="5" count="1">
            <x v="3"/>
          </reference>
        </references>
      </pivotArea>
    </format>
    <format dxfId="80">
      <pivotArea dataOnly="0" labelOnly="1" outline="0" fieldPosition="0">
        <references count="4">
          <reference field="2" count="1" selected="0">
            <x v="16"/>
          </reference>
          <reference field="3" count="1" selected="0">
            <x v="43"/>
          </reference>
          <reference field="4" count="1" selected="0">
            <x v="1"/>
          </reference>
          <reference field="5" count="1">
            <x v="6"/>
          </reference>
        </references>
      </pivotArea>
    </format>
    <format dxfId="79">
      <pivotArea dataOnly="0" labelOnly="1" outline="0" fieldPosition="0">
        <references count="4">
          <reference field="2" count="1" selected="0">
            <x v="17"/>
          </reference>
          <reference field="3" count="1" selected="0">
            <x v="45"/>
          </reference>
          <reference field="4" count="1" selected="0">
            <x v="1"/>
          </reference>
          <reference field="5" count="1">
            <x v="16"/>
          </reference>
        </references>
      </pivotArea>
    </format>
    <format dxfId="78">
      <pivotArea dataOnly="0" labelOnly="1" outline="0" fieldPosition="0">
        <references count="4">
          <reference field="2" count="1" selected="0">
            <x v="18"/>
          </reference>
          <reference field="3" count="1" selected="0">
            <x v="6"/>
          </reference>
          <reference field="4" count="1" selected="0">
            <x v="1"/>
          </reference>
          <reference field="5" count="1">
            <x v="18"/>
          </reference>
        </references>
      </pivotArea>
    </format>
    <format dxfId="77">
      <pivotArea dataOnly="0" labelOnly="1" outline="0" fieldPosition="0">
        <references count="4">
          <reference field="2" count="1" selected="0">
            <x v="18"/>
          </reference>
          <reference field="3" count="1" selected="0">
            <x v="21"/>
          </reference>
          <reference field="4" count="1" selected="0">
            <x v="1"/>
          </reference>
          <reference field="5" count="1">
            <x v="24"/>
          </reference>
        </references>
      </pivotArea>
    </format>
    <format dxfId="76">
      <pivotArea dataOnly="0" labelOnly="1" outline="0" fieldPosition="0">
        <references count="4">
          <reference field="2" count="1" selected="0">
            <x v="19"/>
          </reference>
          <reference field="3" count="1" selected="0">
            <x v="46"/>
          </reference>
          <reference field="4" count="1" selected="0">
            <x v="1"/>
          </reference>
          <reference field="5" count="1">
            <x v="4"/>
          </reference>
        </references>
      </pivotArea>
    </format>
    <format dxfId="75">
      <pivotArea dataOnly="0" labelOnly="1" outline="0" fieldPosition="0">
        <references count="4">
          <reference field="2" count="1" selected="0">
            <x v="20"/>
          </reference>
          <reference field="3" count="1" selected="0">
            <x v="47"/>
          </reference>
          <reference field="4" count="1" selected="0">
            <x v="1"/>
          </reference>
          <reference field="5" count="1">
            <x v="11"/>
          </reference>
        </references>
      </pivotArea>
    </format>
    <format dxfId="74">
      <pivotArea dataOnly="0" labelOnly="1" outline="0" fieldPosition="0">
        <references count="4">
          <reference field="2" count="1" selected="0">
            <x v="21"/>
          </reference>
          <reference field="3" count="1" selected="0">
            <x v="50"/>
          </reference>
          <reference field="4" count="1" selected="0">
            <x v="1"/>
          </reference>
          <reference field="5" count="1">
            <x v="10"/>
          </reference>
        </references>
      </pivotArea>
    </format>
    <format dxfId="73">
      <pivotArea dataOnly="0" labelOnly="1" outline="0" fieldPosition="0">
        <references count="4">
          <reference field="2" count="1" selected="0">
            <x v="21"/>
          </reference>
          <reference field="3" count="1" selected="0">
            <x v="51"/>
          </reference>
          <reference field="4" count="1" selected="0">
            <x v="0"/>
          </reference>
          <reference field="5" count="1">
            <x v="3"/>
          </reference>
        </references>
      </pivotArea>
    </format>
    <format dxfId="72">
      <pivotArea dataOnly="0" labelOnly="1" outline="0" fieldPosition="0">
        <references count="4">
          <reference field="2" count="1" selected="0">
            <x v="22"/>
          </reference>
          <reference field="3" count="1" selected="0">
            <x v="52"/>
          </reference>
          <reference field="4" count="1" selected="0">
            <x v="1"/>
          </reference>
          <reference field="5" count="1">
            <x v="8"/>
          </reference>
        </references>
      </pivotArea>
    </format>
    <format dxfId="71">
      <pivotArea dataOnly="0" labelOnly="1" outline="0" fieldPosition="0">
        <references count="4">
          <reference field="2" count="1" selected="0">
            <x v="22"/>
          </reference>
          <reference field="3" count="1" selected="0">
            <x v="53"/>
          </reference>
          <reference field="4" count="1" selected="0">
            <x v="0"/>
          </reference>
          <reference field="5" count="1">
            <x v="0"/>
          </reference>
        </references>
      </pivotArea>
    </format>
    <format dxfId="70">
      <pivotArea dataOnly="0" labelOnly="1" outline="0" fieldPosition="0">
        <references count="4">
          <reference field="2" count="1" selected="0">
            <x v="23"/>
          </reference>
          <reference field="3" count="1" selected="0">
            <x v="54"/>
          </reference>
          <reference field="4" count="1" selected="0">
            <x v="1"/>
          </reference>
          <reference field="5" count="1">
            <x v="21"/>
          </reference>
        </references>
      </pivotArea>
    </format>
    <format dxfId="69">
      <pivotArea dataOnly="0" labelOnly="1" outline="0" fieldPosition="0">
        <references count="4">
          <reference field="2" count="1" selected="0">
            <x v="23"/>
          </reference>
          <reference field="3" count="1" selected="0">
            <x v="55"/>
          </reference>
          <reference field="4" count="1" selected="0">
            <x v="1"/>
          </reference>
          <reference field="5" count="1">
            <x v="25"/>
          </reference>
        </references>
      </pivotArea>
    </format>
    <format dxfId="68">
      <pivotArea dataOnly="0" labelOnly="1" outline="0" fieldPosition="0">
        <references count="4">
          <reference field="2" count="1" selected="0">
            <x v="23"/>
          </reference>
          <reference field="3" count="1" selected="0">
            <x v="56"/>
          </reference>
          <reference field="4" count="1" selected="0">
            <x v="1"/>
          </reference>
          <reference field="5" count="1">
            <x v="23"/>
          </reference>
        </references>
      </pivotArea>
    </format>
    <format dxfId="67">
      <pivotArea dataOnly="0" labelOnly="1" outline="0" fieldPosition="0">
        <references count="4">
          <reference field="2" count="1" selected="0">
            <x v="23"/>
          </reference>
          <reference field="3" count="1" selected="0">
            <x v="57"/>
          </reference>
          <reference field="4" count="1" selected="0">
            <x v="1"/>
          </reference>
          <reference field="5" count="1">
            <x v="31"/>
          </reference>
        </references>
      </pivotArea>
    </format>
    <format dxfId="66">
      <pivotArea dataOnly="0" labelOnly="1" outline="0" fieldPosition="0">
        <references count="4">
          <reference field="2" count="1" selected="0">
            <x v="23"/>
          </reference>
          <reference field="3" count="1" selected="0">
            <x v="58"/>
          </reference>
          <reference field="4" count="1" selected="0">
            <x v="1"/>
          </reference>
          <reference field="5" count="1">
            <x v="29"/>
          </reference>
        </references>
      </pivotArea>
    </format>
    <format dxfId="65">
      <pivotArea dataOnly="0" labelOnly="1" outline="0" fieldPosition="0">
        <references count="4">
          <reference field="2" count="1" selected="0">
            <x v="24"/>
          </reference>
          <reference field="3" count="1" selected="0">
            <x v="59"/>
          </reference>
          <reference field="4" count="1" selected="0">
            <x v="1"/>
          </reference>
          <reference field="5" count="1">
            <x v="36"/>
          </reference>
        </references>
      </pivotArea>
    </format>
    <format dxfId="64">
      <pivotArea dataOnly="0" labelOnly="1" outline="0" fieldPosition="0">
        <references count="5">
          <reference field="2" count="1" selected="0">
            <x v="0"/>
          </reference>
          <reference field="3" count="1" selected="0">
            <x v="0"/>
          </reference>
          <reference field="4" count="1" selected="0">
            <x v="1"/>
          </reference>
          <reference field="5" count="1" selected="0">
            <x v="9"/>
          </reference>
          <reference field="6" count="1">
            <x v="9"/>
          </reference>
        </references>
      </pivotArea>
    </format>
    <format dxfId="63">
      <pivotArea dataOnly="0" labelOnly="1" outline="0" fieldPosition="0">
        <references count="5">
          <reference field="2" count="1" selected="0">
            <x v="0"/>
          </reference>
          <reference field="3" count="1" selected="0">
            <x v="1"/>
          </reference>
          <reference field="4" count="1" selected="0">
            <x v="1"/>
          </reference>
          <reference field="5" count="1" selected="0">
            <x v="19"/>
          </reference>
          <reference field="6" count="1">
            <x v="20"/>
          </reference>
        </references>
      </pivotArea>
    </format>
    <format dxfId="62">
      <pivotArea dataOnly="0" labelOnly="1" outline="0" fieldPosition="0">
        <references count="5">
          <reference field="2" count="1" selected="0">
            <x v="0"/>
          </reference>
          <reference field="3" count="1" selected="0">
            <x v="2"/>
          </reference>
          <reference field="4" count="1" selected="0">
            <x v="1"/>
          </reference>
          <reference field="5" count="1" selected="0">
            <x v="13"/>
          </reference>
          <reference field="6" count="1">
            <x v="13"/>
          </reference>
        </references>
      </pivotArea>
    </format>
    <format dxfId="61">
      <pivotArea dataOnly="0" labelOnly="1" outline="0" fieldPosition="0">
        <references count="5">
          <reference field="2" count="1" selected="0">
            <x v="3"/>
          </reference>
          <reference field="3" count="1" selected="0">
            <x v="8"/>
          </reference>
          <reference field="4" count="1" selected="0">
            <x v="1"/>
          </reference>
          <reference field="5" count="1" selected="0">
            <x v="20"/>
          </reference>
          <reference field="6" count="1">
            <x v="21"/>
          </reference>
        </references>
      </pivotArea>
    </format>
    <format dxfId="60">
      <pivotArea dataOnly="0" labelOnly="1" outline="0" fieldPosition="0">
        <references count="5">
          <reference field="2" count="1" selected="0">
            <x v="3"/>
          </reference>
          <reference field="3" count="1" selected="0">
            <x v="9"/>
          </reference>
          <reference field="4" count="1" selected="0">
            <x v="1"/>
          </reference>
          <reference field="5" count="1" selected="0">
            <x v="12"/>
          </reference>
          <reference field="6" count="1">
            <x v="14"/>
          </reference>
        </references>
      </pivotArea>
    </format>
    <format dxfId="59">
      <pivotArea dataOnly="0" labelOnly="1" outline="0" fieldPosition="0">
        <references count="5">
          <reference field="2" count="1" selected="0">
            <x v="3"/>
          </reference>
          <reference field="3" count="1" selected="0">
            <x v="10"/>
          </reference>
          <reference field="4" count="1" selected="0">
            <x v="1"/>
          </reference>
          <reference field="5" count="1" selected="0">
            <x v="17"/>
          </reference>
          <reference field="6" count="1">
            <x v="18"/>
          </reference>
        </references>
      </pivotArea>
    </format>
    <format dxfId="58">
      <pivotArea dataOnly="0" labelOnly="1" outline="0" fieldPosition="0">
        <references count="5">
          <reference field="2" count="1" selected="0">
            <x v="4"/>
          </reference>
          <reference field="3" count="1" selected="0">
            <x v="11"/>
          </reference>
          <reference field="4" count="1" selected="0">
            <x v="1"/>
          </reference>
          <reference field="5" count="1" selected="0">
            <x v="15"/>
          </reference>
          <reference field="6" count="1">
            <x v="17"/>
          </reference>
        </references>
      </pivotArea>
    </format>
    <format dxfId="57">
      <pivotArea dataOnly="0" labelOnly="1" outline="0" fieldPosition="0">
        <references count="5">
          <reference field="2" count="1" selected="0">
            <x v="4"/>
          </reference>
          <reference field="3" count="1" selected="0">
            <x v="12"/>
          </reference>
          <reference field="4" count="1" selected="0">
            <x v="1"/>
          </reference>
          <reference field="5" count="1" selected="0">
            <x v="12"/>
          </reference>
          <reference field="6" count="1">
            <x v="15"/>
          </reference>
        </references>
      </pivotArea>
    </format>
    <format dxfId="56">
      <pivotArea dataOnly="0" labelOnly="1" outline="0" fieldPosition="0">
        <references count="5">
          <reference field="2" count="1" selected="0">
            <x v="5"/>
          </reference>
          <reference field="3" count="1" selected="0">
            <x v="13"/>
          </reference>
          <reference field="4" count="1" selected="0">
            <x v="0"/>
          </reference>
          <reference field="5" count="1" selected="0">
            <x v="2"/>
          </reference>
          <reference field="6" count="1">
            <x v="2"/>
          </reference>
        </references>
      </pivotArea>
    </format>
    <format dxfId="55">
      <pivotArea dataOnly="0" labelOnly="1" outline="0" fieldPosition="0">
        <references count="5">
          <reference field="2" count="1" selected="0">
            <x v="5"/>
          </reference>
          <reference field="3" count="1" selected="0">
            <x v="16"/>
          </reference>
          <reference field="4" count="1" selected="0">
            <x v="1"/>
          </reference>
          <reference field="5" count="1" selected="0">
            <x v="5"/>
          </reference>
          <reference field="6" count="1">
            <x v="7"/>
          </reference>
        </references>
      </pivotArea>
    </format>
    <format dxfId="54">
      <pivotArea dataOnly="0" labelOnly="1" outline="0" fieldPosition="0">
        <references count="5">
          <reference field="2" count="1" selected="0">
            <x v="5"/>
          </reference>
          <reference field="3" count="1" selected="0">
            <x v="17"/>
          </reference>
          <reference field="4" count="1" selected="0">
            <x v="0"/>
          </reference>
          <reference field="5" count="1" selected="0">
            <x v="1"/>
          </reference>
          <reference field="6" count="1">
            <x v="1"/>
          </reference>
        </references>
      </pivotArea>
    </format>
    <format dxfId="53">
      <pivotArea dataOnly="0" labelOnly="1" outline="0" fieldPosition="0">
        <references count="5">
          <reference field="2" count="1" selected="0">
            <x v="6"/>
          </reference>
          <reference field="3" count="1" selected="0">
            <x v="19"/>
          </reference>
          <reference field="4" count="1" selected="0">
            <x v="1"/>
          </reference>
          <reference field="5" count="1" selected="0">
            <x v="8"/>
          </reference>
          <reference field="6" count="1">
            <x v="10"/>
          </reference>
        </references>
      </pivotArea>
    </format>
    <format dxfId="52">
      <pivotArea dataOnly="0" labelOnly="1" outline="0" fieldPosition="0">
        <references count="5">
          <reference field="2" count="1" selected="0">
            <x v="7"/>
          </reference>
          <reference field="3" count="1" selected="0">
            <x v="44"/>
          </reference>
          <reference field="4" count="1" selected="0">
            <x v="1"/>
          </reference>
          <reference field="5" count="1" selected="0">
            <x v="5"/>
          </reference>
          <reference field="6" count="1">
            <x v="8"/>
          </reference>
        </references>
      </pivotArea>
    </format>
    <format dxfId="51">
      <pivotArea dataOnly="0" labelOnly="1" outline="0" fieldPosition="0">
        <references count="5">
          <reference field="2" count="1" selected="0">
            <x v="8"/>
          </reference>
          <reference field="3" count="1" selected="0">
            <x v="22"/>
          </reference>
          <reference field="4" count="1" selected="0">
            <x v="1"/>
          </reference>
          <reference field="5" count="1" selected="0">
            <x v="22"/>
          </reference>
          <reference field="6" count="1">
            <x v="23"/>
          </reference>
        </references>
      </pivotArea>
    </format>
    <format dxfId="50">
      <pivotArea dataOnly="0" labelOnly="1" outline="0" fieldPosition="0">
        <references count="5">
          <reference field="2" count="1" selected="0">
            <x v="9"/>
          </reference>
          <reference field="3" count="1" selected="0">
            <x v="23"/>
          </reference>
          <reference field="4" count="1" selected="0">
            <x v="1"/>
          </reference>
          <reference field="5" count="1" selected="0">
            <x v="28"/>
          </reference>
          <reference field="6" count="1">
            <x v="41"/>
          </reference>
        </references>
      </pivotArea>
    </format>
    <format dxfId="49">
      <pivotArea dataOnly="0" labelOnly="1" outline="0" fieldPosition="0">
        <references count="5">
          <reference field="2" count="1" selected="0">
            <x v="10"/>
          </reference>
          <reference field="3" count="1" selected="0">
            <x v="25"/>
          </reference>
          <reference field="4" count="1" selected="0">
            <x v="0"/>
          </reference>
          <reference field="5" count="1" selected="0">
            <x v="7"/>
          </reference>
          <reference field="6" count="1">
            <x v="7"/>
          </reference>
        </references>
      </pivotArea>
    </format>
    <format dxfId="48">
      <pivotArea dataOnly="0" labelOnly="1" outline="0" fieldPosition="0">
        <references count="5">
          <reference field="2" count="1" selected="0">
            <x v="11"/>
          </reference>
          <reference field="3" count="1" selected="0">
            <x v="3"/>
          </reference>
          <reference field="4" count="1" selected="0">
            <x v="1"/>
          </reference>
          <reference field="5" count="1" selected="0">
            <x v="24"/>
          </reference>
          <reference field="6" count="1">
            <x v="26"/>
          </reference>
        </references>
      </pivotArea>
    </format>
    <format dxfId="47">
      <pivotArea dataOnly="0" labelOnly="1" outline="0" fieldPosition="0">
        <references count="5">
          <reference field="2" count="1" selected="0">
            <x v="11"/>
          </reference>
          <reference field="3" count="1" selected="0">
            <x v="4"/>
          </reference>
          <reference field="4" count="1" selected="0">
            <x v="1"/>
          </reference>
          <reference field="5" count="1" selected="0">
            <x v="26"/>
          </reference>
          <reference field="6" count="1">
            <x v="28"/>
          </reference>
        </references>
      </pivotArea>
    </format>
    <format dxfId="46">
      <pivotArea dataOnly="0" labelOnly="1" outline="0" fieldPosition="0">
        <references count="5">
          <reference field="2" count="1" selected="0">
            <x v="11"/>
          </reference>
          <reference field="3" count="1" selected="0">
            <x v="18"/>
          </reference>
          <reference field="4" count="1" selected="0">
            <x v="1"/>
          </reference>
          <reference field="5" count="1" selected="0">
            <x v="32"/>
          </reference>
          <reference field="6" count="1">
            <x v="39"/>
          </reference>
        </references>
      </pivotArea>
    </format>
    <format dxfId="45">
      <pivotArea dataOnly="0" labelOnly="1" outline="0" fieldPosition="0">
        <references count="5">
          <reference field="2" count="1" selected="0">
            <x v="11"/>
          </reference>
          <reference field="3" count="1" selected="0">
            <x v="24"/>
          </reference>
          <reference field="4" count="1" selected="0">
            <x v="1"/>
          </reference>
          <reference field="5" count="1" selected="0">
            <x v="31"/>
          </reference>
          <reference field="6" count="1">
            <x v="35"/>
          </reference>
        </references>
      </pivotArea>
    </format>
    <format dxfId="44">
      <pivotArea dataOnly="0" labelOnly="1" outline="0" fieldPosition="0">
        <references count="5">
          <reference field="2" count="1" selected="0">
            <x v="11"/>
          </reference>
          <reference field="3" count="1" selected="0">
            <x v="26"/>
          </reference>
          <reference field="4" count="1" selected="0">
            <x v="1"/>
          </reference>
          <reference field="5" count="1" selected="0">
            <x v="26"/>
          </reference>
          <reference field="6" count="1">
            <x v="28"/>
          </reference>
        </references>
      </pivotArea>
    </format>
    <format dxfId="43">
      <pivotArea dataOnly="0" labelOnly="1" outline="0" fieldPosition="0">
        <references count="5">
          <reference field="2" count="1" selected="0">
            <x v="11"/>
          </reference>
          <reference field="3" count="1" selected="0">
            <x v="27"/>
          </reference>
          <reference field="4" count="1" selected="0">
            <x v="1"/>
          </reference>
          <reference field="5" count="1" selected="0">
            <x v="31"/>
          </reference>
          <reference field="6" count="1">
            <x v="35"/>
          </reference>
        </references>
      </pivotArea>
    </format>
    <format dxfId="42">
      <pivotArea dataOnly="0" labelOnly="1" outline="0" fieldPosition="0">
        <references count="5">
          <reference field="2" count="1" selected="0">
            <x v="11"/>
          </reference>
          <reference field="3" count="1" selected="0">
            <x v="28"/>
          </reference>
          <reference field="4" count="1" selected="0">
            <x v="1"/>
          </reference>
          <reference field="5" count="1" selected="0">
            <x v="31"/>
          </reference>
          <reference field="6" count="1">
            <x v="34"/>
          </reference>
        </references>
      </pivotArea>
    </format>
    <format dxfId="41">
      <pivotArea dataOnly="0" labelOnly="1" outline="0" fieldPosition="0">
        <references count="5">
          <reference field="2" count="1" selected="0">
            <x v="11"/>
          </reference>
          <reference field="3" count="1" selected="0">
            <x v="29"/>
          </reference>
          <reference field="4" count="1" selected="0">
            <x v="1"/>
          </reference>
          <reference field="5" count="1" selected="0">
            <x v="31"/>
          </reference>
          <reference field="6" count="1">
            <x v="35"/>
          </reference>
        </references>
      </pivotArea>
    </format>
    <format dxfId="40">
      <pivotArea dataOnly="0" labelOnly="1" outline="0" fieldPosition="0">
        <references count="5">
          <reference field="2" count="1" selected="0">
            <x v="11"/>
          </reference>
          <reference field="3" count="1" selected="0">
            <x v="30"/>
          </reference>
          <reference field="4" count="1" selected="0">
            <x v="1"/>
          </reference>
          <reference field="5" count="1" selected="0">
            <x v="31"/>
          </reference>
          <reference field="6" count="1">
            <x v="32"/>
          </reference>
        </references>
      </pivotArea>
    </format>
    <format dxfId="39">
      <pivotArea dataOnly="0" labelOnly="1" outline="0" fieldPosition="0">
        <references count="5">
          <reference field="2" count="1" selected="0">
            <x v="11"/>
          </reference>
          <reference field="3" count="1" selected="0">
            <x v="31"/>
          </reference>
          <reference field="4" count="1" selected="0">
            <x v="1"/>
          </reference>
          <reference field="5" count="1" selected="0">
            <x v="31"/>
          </reference>
          <reference field="6" count="1">
            <x v="38"/>
          </reference>
        </references>
      </pivotArea>
    </format>
    <format dxfId="38">
      <pivotArea dataOnly="0" labelOnly="1" outline="0" fieldPosition="0">
        <references count="5">
          <reference field="2" count="1" selected="0">
            <x v="11"/>
          </reference>
          <reference field="3" count="1" selected="0">
            <x v="32"/>
          </reference>
          <reference field="4" count="1" selected="0">
            <x v="1"/>
          </reference>
          <reference field="5" count="1" selected="0">
            <x v="31"/>
          </reference>
          <reference field="6" count="1">
            <x v="35"/>
          </reference>
        </references>
      </pivotArea>
    </format>
    <format dxfId="37">
      <pivotArea dataOnly="0" labelOnly="1" outline="0" fieldPosition="0">
        <references count="5">
          <reference field="2" count="1" selected="0">
            <x v="11"/>
          </reference>
          <reference field="3" count="1" selected="0">
            <x v="33"/>
          </reference>
          <reference field="4" count="1" selected="0">
            <x v="1"/>
          </reference>
          <reference field="5" count="1" selected="0">
            <x v="31"/>
          </reference>
          <reference field="6" count="1">
            <x v="36"/>
          </reference>
        </references>
      </pivotArea>
    </format>
    <format dxfId="36">
      <pivotArea dataOnly="0" labelOnly="1" outline="0" fieldPosition="0">
        <references count="5">
          <reference field="2" count="1" selected="0">
            <x v="11"/>
          </reference>
          <reference field="3" count="1" selected="0">
            <x v="48"/>
          </reference>
          <reference field="4" count="1" selected="0">
            <x v="1"/>
          </reference>
          <reference field="5" count="1" selected="0">
            <x v="33"/>
          </reference>
          <reference field="6" count="1">
            <x v="38"/>
          </reference>
        </references>
      </pivotArea>
    </format>
    <format dxfId="35">
      <pivotArea dataOnly="0" labelOnly="1" outline="0" fieldPosition="0">
        <references count="5">
          <reference field="2" count="1" selected="0">
            <x v="12"/>
          </reference>
          <reference field="3" count="1" selected="0">
            <x v="34"/>
          </reference>
          <reference field="4" count="1" selected="0">
            <x v="1"/>
          </reference>
          <reference field="5" count="1" selected="0">
            <x v="27"/>
          </reference>
          <reference field="6" count="1">
            <x v="28"/>
          </reference>
        </references>
      </pivotArea>
    </format>
    <format dxfId="34">
      <pivotArea dataOnly="0" labelOnly="1" outline="0" fieldPosition="0">
        <references count="5">
          <reference field="2" count="1" selected="0">
            <x v="12"/>
          </reference>
          <reference field="3" count="1" selected="0">
            <x v="35"/>
          </reference>
          <reference field="4" count="1" selected="0">
            <x v="1"/>
          </reference>
          <reference field="5" count="1" selected="0">
            <x v="30"/>
          </reference>
          <reference field="6" count="1">
            <x v="31"/>
          </reference>
        </references>
      </pivotArea>
    </format>
    <format dxfId="33">
      <pivotArea dataOnly="0" labelOnly="1" outline="0" fieldPosition="0">
        <references count="5">
          <reference field="2" count="1" selected="0">
            <x v="12"/>
          </reference>
          <reference field="3" count="1" selected="0">
            <x v="36"/>
          </reference>
          <reference field="4" count="1" selected="0">
            <x v="1"/>
          </reference>
          <reference field="5" count="1" selected="0">
            <x v="34"/>
          </reference>
          <reference field="6" count="1">
            <x v="44"/>
          </reference>
        </references>
      </pivotArea>
    </format>
    <format dxfId="32">
      <pivotArea dataOnly="0" labelOnly="1" outline="0" fieldPosition="0">
        <references count="5">
          <reference field="2" count="1" selected="0">
            <x v="13"/>
          </reference>
          <reference field="3" count="1" selected="0">
            <x v="37"/>
          </reference>
          <reference field="4" count="1" selected="0">
            <x v="0"/>
          </reference>
          <reference field="5" count="1" selected="0">
            <x v="4"/>
          </reference>
          <reference field="6" count="1">
            <x v="5"/>
          </reference>
        </references>
      </pivotArea>
    </format>
    <format dxfId="31">
      <pivotArea dataOnly="0" labelOnly="1" outline="0" fieldPosition="0">
        <references count="5">
          <reference field="2" count="1" selected="0">
            <x v="14"/>
          </reference>
          <reference field="3" count="1" selected="0">
            <x v="38"/>
          </reference>
          <reference field="4" count="1" selected="0">
            <x v="1"/>
          </reference>
          <reference field="5" count="1" selected="0">
            <x v="20"/>
          </reference>
          <reference field="6" count="1">
            <x v="22"/>
          </reference>
        </references>
      </pivotArea>
    </format>
    <format dxfId="30">
      <pivotArea dataOnly="0" labelOnly="1" outline="0" fieldPosition="0">
        <references count="5">
          <reference field="2" count="1" selected="0">
            <x v="14"/>
          </reference>
          <reference field="3" count="1" selected="0">
            <x v="39"/>
          </reference>
          <reference field="4" count="1" selected="0">
            <x v="1"/>
          </reference>
          <reference field="5" count="1" selected="0">
            <x v="14"/>
          </reference>
          <reference field="6" count="1">
            <x v="13"/>
          </reference>
        </references>
      </pivotArea>
    </format>
    <format dxfId="29">
      <pivotArea dataOnly="0" labelOnly="1" outline="0" fieldPosition="0">
        <references count="5">
          <reference field="2" count="1" selected="0">
            <x v="15"/>
          </reference>
          <reference field="3" count="1" selected="0">
            <x v="41"/>
          </reference>
          <reference field="4" count="1" selected="0">
            <x v="1"/>
          </reference>
          <reference field="5" count="1" selected="0">
            <x v="9"/>
          </reference>
          <reference field="6" count="1">
            <x v="9"/>
          </reference>
        </references>
      </pivotArea>
    </format>
    <format dxfId="28">
      <pivotArea dataOnly="0" labelOnly="1" outline="0" fieldPosition="0">
        <references count="5">
          <reference field="2" count="1" selected="0">
            <x v="15"/>
          </reference>
          <reference field="3" count="1" selected="0">
            <x v="42"/>
          </reference>
          <reference field="4" count="1" selected="0">
            <x v="0"/>
          </reference>
          <reference field="5" count="1" selected="0">
            <x v="3"/>
          </reference>
          <reference field="6" count="1">
            <x v="3"/>
          </reference>
        </references>
      </pivotArea>
    </format>
    <format dxfId="27">
      <pivotArea dataOnly="0" labelOnly="1" outline="0" fieldPosition="0">
        <references count="5">
          <reference field="2" count="1" selected="0">
            <x v="16"/>
          </reference>
          <reference field="3" count="1" selected="0">
            <x v="43"/>
          </reference>
          <reference field="4" count="1" selected="0">
            <x v="1"/>
          </reference>
          <reference field="5" count="1" selected="0">
            <x v="6"/>
          </reference>
          <reference field="6" count="1">
            <x v="6"/>
          </reference>
        </references>
      </pivotArea>
    </format>
    <format dxfId="26">
      <pivotArea dataOnly="0" labelOnly="1" outline="0" fieldPosition="0">
        <references count="5">
          <reference field="2" count="1" selected="0">
            <x v="17"/>
          </reference>
          <reference field="3" count="1" selected="0">
            <x v="45"/>
          </reference>
          <reference field="4" count="1" selected="0">
            <x v="1"/>
          </reference>
          <reference field="5" count="1" selected="0">
            <x v="16"/>
          </reference>
          <reference field="6" count="1">
            <x v="16"/>
          </reference>
        </references>
      </pivotArea>
    </format>
    <format dxfId="25">
      <pivotArea dataOnly="0" labelOnly="1" outline="0" fieldPosition="0">
        <references count="5">
          <reference field="2" count="1" selected="0">
            <x v="18"/>
          </reference>
          <reference field="3" count="1" selected="0">
            <x v="6"/>
          </reference>
          <reference field="4" count="1" selected="0">
            <x v="1"/>
          </reference>
          <reference field="5" count="1" selected="0">
            <x v="18"/>
          </reference>
          <reference field="6" count="1">
            <x v="19"/>
          </reference>
        </references>
      </pivotArea>
    </format>
    <format dxfId="24">
      <pivotArea dataOnly="0" labelOnly="1" outline="0" fieldPosition="0">
        <references count="5">
          <reference field="2" count="1" selected="0">
            <x v="18"/>
          </reference>
          <reference field="3" count="1" selected="0">
            <x v="7"/>
          </reference>
          <reference field="4" count="1" selected="0">
            <x v="1"/>
          </reference>
          <reference field="5" count="1" selected="0">
            <x v="18"/>
          </reference>
          <reference field="6" count="1">
            <x v="19"/>
          </reference>
        </references>
      </pivotArea>
    </format>
    <format dxfId="23">
      <pivotArea dataOnly="0" labelOnly="1" outline="0" fieldPosition="0">
        <references count="5">
          <reference field="2" count="1" selected="0">
            <x v="18"/>
          </reference>
          <reference field="3" count="1" selected="0">
            <x v="21"/>
          </reference>
          <reference field="4" count="1" selected="0">
            <x v="1"/>
          </reference>
          <reference field="5" count="1" selected="0">
            <x v="24"/>
          </reference>
          <reference field="6" count="1">
            <x v="28"/>
          </reference>
        </references>
      </pivotArea>
    </format>
    <format dxfId="22">
      <pivotArea dataOnly="0" labelOnly="1" outline="0" fieldPosition="0">
        <references count="5">
          <reference field="2" count="1" selected="0">
            <x v="19"/>
          </reference>
          <reference field="3" count="1" selected="0">
            <x v="46"/>
          </reference>
          <reference field="4" count="1" selected="0">
            <x v="1"/>
          </reference>
          <reference field="5" count="1" selected="0">
            <x v="4"/>
          </reference>
          <reference field="6" count="1">
            <x v="4"/>
          </reference>
        </references>
      </pivotArea>
    </format>
    <format dxfId="21">
      <pivotArea dataOnly="0" labelOnly="1" outline="0" fieldPosition="0">
        <references count="5">
          <reference field="2" count="1" selected="0">
            <x v="20"/>
          </reference>
          <reference field="3" count="1" selected="0">
            <x v="47"/>
          </reference>
          <reference field="4" count="1" selected="0">
            <x v="1"/>
          </reference>
          <reference field="5" count="1" selected="0">
            <x v="11"/>
          </reference>
          <reference field="6" count="1">
            <x v="12"/>
          </reference>
        </references>
      </pivotArea>
    </format>
    <format dxfId="20">
      <pivotArea dataOnly="0" labelOnly="1" outline="0" fieldPosition="0">
        <references count="5">
          <reference field="2" count="1" selected="0">
            <x v="21"/>
          </reference>
          <reference field="3" count="1" selected="0">
            <x v="50"/>
          </reference>
          <reference field="4" count="1" selected="0">
            <x v="1"/>
          </reference>
          <reference field="5" count="1" selected="0">
            <x v="10"/>
          </reference>
          <reference field="6" count="1">
            <x v="11"/>
          </reference>
        </references>
      </pivotArea>
    </format>
    <format dxfId="19">
      <pivotArea dataOnly="0" labelOnly="1" outline="0" fieldPosition="0">
        <references count="5">
          <reference field="2" count="1" selected="0">
            <x v="21"/>
          </reference>
          <reference field="3" count="1" selected="0">
            <x v="51"/>
          </reference>
          <reference field="4" count="1" selected="0">
            <x v="0"/>
          </reference>
          <reference field="5" count="1" selected="0">
            <x v="3"/>
          </reference>
          <reference field="6" count="1">
            <x v="3"/>
          </reference>
        </references>
      </pivotArea>
    </format>
    <format dxfId="18">
      <pivotArea dataOnly="0" labelOnly="1" outline="0" fieldPosition="0">
        <references count="5">
          <reference field="2" count="1" selected="0">
            <x v="22"/>
          </reference>
          <reference field="3" count="1" selected="0">
            <x v="52"/>
          </reference>
          <reference field="4" count="1" selected="0">
            <x v="1"/>
          </reference>
          <reference field="5" count="1" selected="0">
            <x v="8"/>
          </reference>
          <reference field="6" count="1">
            <x v="12"/>
          </reference>
        </references>
      </pivotArea>
    </format>
    <format dxfId="17">
      <pivotArea dataOnly="0" labelOnly="1" outline="0" fieldPosition="0">
        <references count="5">
          <reference field="2" count="1" selected="0">
            <x v="22"/>
          </reference>
          <reference field="3" count="1" selected="0">
            <x v="53"/>
          </reference>
          <reference field="4" count="1" selected="0">
            <x v="0"/>
          </reference>
          <reference field="5" count="1" selected="0">
            <x v="0"/>
          </reference>
          <reference field="6" count="1">
            <x v="0"/>
          </reference>
        </references>
      </pivotArea>
    </format>
    <format dxfId="16">
      <pivotArea dataOnly="0" labelOnly="1" outline="0" fieldPosition="0">
        <references count="5">
          <reference field="2" count="1" selected="0">
            <x v="23"/>
          </reference>
          <reference field="3" count="1" selected="0">
            <x v="54"/>
          </reference>
          <reference field="4" count="1" selected="0">
            <x v="1"/>
          </reference>
          <reference field="5" count="1" selected="0">
            <x v="21"/>
          </reference>
          <reference field="6" count="1">
            <x v="22"/>
          </reference>
        </references>
      </pivotArea>
    </format>
    <format dxfId="15">
      <pivotArea dataOnly="0" labelOnly="1" outline="0" fieldPosition="0">
        <references count="5">
          <reference field="2" count="1" selected="0">
            <x v="23"/>
          </reference>
          <reference field="3" count="1" selected="0">
            <x v="55"/>
          </reference>
          <reference field="4" count="1" selected="0">
            <x v="1"/>
          </reference>
          <reference field="5" count="1" selected="0">
            <x v="25"/>
          </reference>
          <reference field="6" count="1">
            <x v="27"/>
          </reference>
        </references>
      </pivotArea>
    </format>
    <format dxfId="14">
      <pivotArea dataOnly="0" labelOnly="1" outline="0" fieldPosition="0">
        <references count="5">
          <reference field="2" count="1" selected="0">
            <x v="23"/>
          </reference>
          <reference field="3" count="1" selected="0">
            <x v="56"/>
          </reference>
          <reference field="4" count="1" selected="0">
            <x v="1"/>
          </reference>
          <reference field="5" count="1" selected="0">
            <x v="23"/>
          </reference>
          <reference field="6" count="1">
            <x v="24"/>
          </reference>
        </references>
      </pivotArea>
    </format>
    <format dxfId="13">
      <pivotArea dataOnly="0" labelOnly="1" outline="0" fieldPosition="0">
        <references count="5">
          <reference field="2" count="1" selected="0">
            <x v="23"/>
          </reference>
          <reference field="3" count="1" selected="0">
            <x v="57"/>
          </reference>
          <reference field="4" count="1" selected="0">
            <x v="1"/>
          </reference>
          <reference field="5" count="1" selected="0">
            <x v="31"/>
          </reference>
          <reference field="6" count="1">
            <x v="33"/>
          </reference>
        </references>
      </pivotArea>
    </format>
    <format dxfId="12">
      <pivotArea dataOnly="0" labelOnly="1" outline="0" fieldPosition="0">
        <references count="5">
          <reference field="2" count="1" selected="0">
            <x v="23"/>
          </reference>
          <reference field="3" count="1" selected="0">
            <x v="58"/>
          </reference>
          <reference field="4" count="1" selected="0">
            <x v="1"/>
          </reference>
          <reference field="5" count="1" selected="0">
            <x v="29"/>
          </reference>
          <reference field="6" count="1">
            <x v="29"/>
          </reference>
        </references>
      </pivotArea>
    </format>
    <format dxfId="11">
      <pivotArea dataOnly="0" labelOnly="1" outline="0" fieldPosition="0">
        <references count="5">
          <reference field="2" count="1" selected="0">
            <x v="24"/>
          </reference>
          <reference field="3" count="1" selected="0">
            <x v="59"/>
          </reference>
          <reference field="4" count="1" selected="0">
            <x v="1"/>
          </reference>
          <reference field="5" count="1" selected="0">
            <x v="36"/>
          </reference>
          <reference field="6" count="1">
            <x v="25"/>
          </reference>
        </references>
      </pivotArea>
    </format>
    <format dxfId="10">
      <pivotArea dataOnly="0" labelOnly="1" outline="0" fieldPosition="0">
        <references count="5">
          <reference field="2" count="1" selected="0">
            <x v="24"/>
          </reference>
          <reference field="3" count="1" selected="0">
            <x v="60"/>
          </reference>
          <reference field="4" count="1" selected="0">
            <x v="1"/>
          </reference>
          <reference field="5" count="1" selected="0">
            <x v="36"/>
          </reference>
          <reference field="6" count="1">
            <x v="40"/>
          </reference>
        </references>
      </pivotArea>
    </format>
    <format dxfId="9">
      <pivotArea dataOnly="0" labelOnly="1" outline="0" fieldPosition="0">
        <references count="5">
          <reference field="2" count="1" selected="0">
            <x v="24"/>
          </reference>
          <reference field="3" count="1" selected="0">
            <x v="61"/>
          </reference>
          <reference field="4" count="1" selected="0">
            <x v="1"/>
          </reference>
          <reference field="5" count="1" selected="0">
            <x v="36"/>
          </reference>
          <reference field="6" count="1">
            <x v="37"/>
          </reference>
        </references>
      </pivotArea>
    </format>
    <format dxfId="8">
      <pivotArea dataOnly="0" labelOnly="1" outline="0" fieldPosition="0">
        <references count="5">
          <reference field="2" count="1" selected="0">
            <x v="24"/>
          </reference>
          <reference field="3" count="1" selected="0">
            <x v="62"/>
          </reference>
          <reference field="4" count="1" selected="0">
            <x v="1"/>
          </reference>
          <reference field="5" count="1" selected="0">
            <x v="36"/>
          </reference>
          <reference field="6" count="1">
            <x v="43"/>
          </reference>
        </references>
      </pivotArea>
    </format>
    <format dxfId="7">
      <pivotArea dataOnly="0" labelOnly="1" outline="0" fieldPosition="0">
        <references count="5">
          <reference field="2" count="1" selected="0">
            <x v="24"/>
          </reference>
          <reference field="3" count="1" selected="0">
            <x v="63"/>
          </reference>
          <reference field="4" count="1" selected="0">
            <x v="1"/>
          </reference>
          <reference field="5" count="1" selected="0">
            <x v="36"/>
          </reference>
          <reference field="6" count="1">
            <x v="42"/>
          </reference>
        </references>
      </pivotArea>
    </format>
    <format dxfId="6">
      <pivotArea dataOnly="0" labelOnly="1" outline="0" fieldPosition="0">
        <references count="1">
          <reference field="5" count="0"/>
        </references>
      </pivotArea>
    </format>
    <format dxfId="5">
      <pivotArea dataOnly="0" labelOnly="1" outline="0" fieldPosition="0">
        <references count="5">
          <reference field="2" count="1" selected="0">
            <x v="24"/>
          </reference>
          <reference field="3" count="1" selected="0">
            <x v="59"/>
          </reference>
          <reference field="4" count="1" selected="0">
            <x v="1"/>
          </reference>
          <reference field="5" count="1" selected="0">
            <x v="37"/>
          </reference>
          <reference field="6" count="1">
            <x v="25"/>
          </reference>
        </references>
      </pivotArea>
    </format>
    <format dxfId="4">
      <pivotArea dataOnly="0" labelOnly="1" outline="0" fieldPosition="0">
        <references count="5">
          <reference field="2" count="1" selected="0">
            <x v="23"/>
          </reference>
          <reference field="3" count="1" selected="0">
            <x v="58"/>
          </reference>
          <reference field="4" count="1" selected="0">
            <x v="1"/>
          </reference>
          <reference field="5" count="1" selected="0">
            <x v="29"/>
          </reference>
          <reference field="6" count="1">
            <x v="29"/>
          </reference>
        </references>
      </pivotArea>
    </format>
    <format dxfId="3">
      <pivotArea dataOnly="0" labelOnly="1" outline="0" fieldPosition="0">
        <references count="1">
          <reference field="6" count="0"/>
        </references>
      </pivotArea>
    </format>
    <format dxfId="2">
      <pivotArea dataOnly="0" labelOnly="1" outline="0" fieldPosition="0">
        <references count="1">
          <reference field="6" count="0"/>
        </references>
      </pivotArea>
    </format>
  </formats>
  <pivotTableStyleInfo name="PivotStyleLight16" showRowHeaders="1" showColHeaders="1" showRowStripes="0" showColStripes="0" showLastColumn="1"/>
  <filters count="1">
    <filter fld="2" type="captionNotEqual"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3" cacheId="117" applyNumberFormats="0" applyBorderFormats="0" applyFontFormats="0" applyPatternFormats="0" applyAlignmentFormats="0" applyWidthHeightFormats="1" dataCaption="Values" updatedVersion="6" minRefreshableVersion="3" showDrill="0" useAutoFormatting="1" rowGrandTotals="0" itemPrintTitles="1" createdVersion="6" indent="0" compact="0" compactData="0" multipleFieldFilters="0">
  <location ref="G6:K11" firstHeaderRow="1" firstDataRow="1" firstDataCol="5" rowPageCount="2" colPageCount="1"/>
  <pivotFields count="7">
    <pivotField axis="axisPage" compact="0" outline="0" showAll="0">
      <items count="4">
        <item x="1"/>
        <item x="0"/>
        <item x="2"/>
        <item t="default"/>
      </items>
    </pivotField>
    <pivotField axis="axisPage" compact="0" outline="0" showAll="0">
      <items count="5">
        <item x="3"/>
        <item x="0"/>
        <item x="1"/>
        <item x="2"/>
        <item t="default"/>
      </items>
    </pivotField>
    <pivotField axis="axisRow" compact="0" outline="0" showAll="0" defaultSubtotal="0">
      <items count="26">
        <item x="3"/>
        <item x="23"/>
        <item x="24"/>
        <item x="20"/>
        <item x="5"/>
        <item x="6"/>
        <item x="4"/>
        <item x="7"/>
        <item x="21"/>
        <item x="22"/>
        <item x="8"/>
        <item x="16"/>
        <item x="17"/>
        <item x="14"/>
        <item x="11"/>
        <item x="12"/>
        <item x="2"/>
        <item x="9"/>
        <item x="10"/>
        <item x="0"/>
        <item x="1"/>
        <item x="13"/>
        <item x="15"/>
        <item x="18"/>
        <item x="19"/>
        <item x="25"/>
      </items>
    </pivotField>
    <pivotField axis="axisRow" compact="0" outline="0" showAll="0" defaultSubtotal="0">
      <items count="65">
        <item x="3"/>
        <item x="5"/>
        <item x="4"/>
        <item x="37"/>
        <item x="38"/>
        <item x="58"/>
        <item x="16"/>
        <item x="15"/>
        <item x="55"/>
        <item x="53"/>
        <item x="54"/>
        <item x="8"/>
        <item x="7"/>
        <item x="10"/>
        <item x="62"/>
        <item x="61"/>
        <item x="9"/>
        <item x="11"/>
        <item x="39"/>
        <item x="6"/>
        <item x="60"/>
        <item x="26"/>
        <item x="56"/>
        <item x="57"/>
        <item x="36"/>
        <item x="13"/>
        <item x="27"/>
        <item x="28"/>
        <item x="29"/>
        <item x="32"/>
        <item x="33"/>
        <item x="31"/>
        <item x="30"/>
        <item x="34"/>
        <item x="40"/>
        <item x="41"/>
        <item x="42"/>
        <item x="23"/>
        <item x="18"/>
        <item x="17"/>
        <item x="59"/>
        <item x="19"/>
        <item x="20"/>
        <item x="2"/>
        <item x="12"/>
        <item x="14"/>
        <item x="0"/>
        <item x="1"/>
        <item x="35"/>
        <item x="63"/>
        <item x="21"/>
        <item x="22"/>
        <item x="25"/>
        <item x="24"/>
        <item x="47"/>
        <item x="45"/>
        <item x="46"/>
        <item x="43"/>
        <item x="44"/>
        <item x="48"/>
        <item x="50"/>
        <item x="49"/>
        <item x="52"/>
        <item x="51"/>
        <item x="64"/>
      </items>
    </pivotField>
    <pivotField axis="axisRow" compact="0" outline="0" showAll="0" defaultSubtotal="0">
      <items count="4">
        <item x="1"/>
        <item x="0"/>
        <item x="2"/>
        <item x="3"/>
      </items>
    </pivotField>
    <pivotField axis="axisRow" compact="0" outline="0" showAll="0" defaultSubtotal="0">
      <items count="37">
        <item x="19"/>
        <item x="11"/>
        <item x="10"/>
        <item x="17"/>
        <item x="0"/>
        <item x="9"/>
        <item x="2"/>
        <item x="12"/>
        <item x="6"/>
        <item x="3"/>
        <item x="18"/>
        <item x="1"/>
        <item x="7"/>
        <item x="4"/>
        <item x="15"/>
        <item x="8"/>
        <item x="13"/>
        <item x="33"/>
        <item x="14"/>
        <item x="5"/>
        <item x="16"/>
        <item x="31"/>
        <item x="34"/>
        <item x="30"/>
        <item x="20"/>
        <item x="29"/>
        <item x="21"/>
        <item x="25"/>
        <item x="35"/>
        <item x="28"/>
        <item x="26"/>
        <item x="22"/>
        <item x="24"/>
        <item x="23"/>
        <item x="27"/>
        <item x="36"/>
        <item x="32"/>
      </items>
    </pivotField>
    <pivotField axis="axisRow" compact="0" outline="0" showAll="0">
      <items count="48">
        <item x="19"/>
        <item x="11"/>
        <item x="10"/>
        <item x="16"/>
        <item x="0"/>
        <item x="18"/>
        <item x="2"/>
        <item x="9"/>
        <item x="12"/>
        <item x="3"/>
        <item x="6"/>
        <item x="17"/>
        <item x="1"/>
        <item x="4"/>
        <item x="39"/>
        <item x="7"/>
        <item x="13"/>
        <item x="8"/>
        <item x="40"/>
        <item x="14"/>
        <item x="5"/>
        <item x="41"/>
        <item x="15"/>
        <item x="42"/>
        <item x="33"/>
        <item x="34"/>
        <item x="26"/>
        <item x="32"/>
        <item x="20"/>
        <item x="31"/>
        <item x="44"/>
        <item x="28"/>
        <item x="24"/>
        <item x="30"/>
        <item x="22"/>
        <item x="21"/>
        <item x="25"/>
        <item x="35"/>
        <item x="23"/>
        <item x="27"/>
        <item x="36"/>
        <item x="43"/>
        <item x="37"/>
        <item x="38"/>
        <item x="29"/>
        <item x="45"/>
        <item x="46"/>
        <item t="default"/>
      </items>
    </pivotField>
  </pivotFields>
  <rowFields count="5">
    <field x="2"/>
    <field x="3"/>
    <field x="4"/>
    <field x="5"/>
    <field x="6"/>
  </rowFields>
  <rowItems count="5">
    <i>
      <x v="2"/>
      <x v="14"/>
      <x v="2"/>
      <x v="35"/>
      <x v="45"/>
    </i>
    <i r="1">
      <x v="15"/>
      <x v="2"/>
      <x v="35"/>
      <x v="45"/>
    </i>
    <i r="1">
      <x v="20"/>
      <x v="2"/>
      <x v="35"/>
      <x v="45"/>
    </i>
    <i r="1">
      <x v="40"/>
      <x v="2"/>
      <x v="35"/>
      <x v="45"/>
    </i>
    <i r="1">
      <x v="49"/>
      <x v="2"/>
      <x v="35"/>
      <x v="45"/>
    </i>
  </rowItems>
  <colItems count="1">
    <i/>
  </colItems>
  <pageFields count="2">
    <pageField fld="0" item="1" hier="0"/>
    <pageField fld="1" item="2" hier="0"/>
  </pageFields>
  <formats count="21">
    <format dxfId="539">
      <pivotArea dataOnly="0" labelOnly="1" outline="0" fieldPosition="0">
        <references count="4">
          <reference field="2" count="1" selected="0">
            <x v="2"/>
          </reference>
          <reference field="3" count="1" selected="0">
            <x v="14"/>
          </reference>
          <reference field="4" count="1" selected="0">
            <x v="2"/>
          </reference>
          <reference field="5" count="1">
            <x v="35"/>
          </reference>
        </references>
      </pivotArea>
    </format>
    <format dxfId="538">
      <pivotArea dataOnly="0" labelOnly="1" outline="0" fieldPosition="0">
        <references count="5">
          <reference field="2" count="1" selected="0">
            <x v="2"/>
          </reference>
          <reference field="3" count="1" selected="0">
            <x v="14"/>
          </reference>
          <reference field="4" count="1" selected="0">
            <x v="2"/>
          </reference>
          <reference field="5" count="1" selected="0">
            <x v="35"/>
          </reference>
          <reference field="6" count="1">
            <x v="45"/>
          </reference>
        </references>
      </pivotArea>
    </format>
    <format dxfId="537">
      <pivotArea dataOnly="0" labelOnly="1" outline="0" fieldPosition="0">
        <references count="5">
          <reference field="2" count="1" selected="0">
            <x v="2"/>
          </reference>
          <reference field="3" count="1" selected="0">
            <x v="15"/>
          </reference>
          <reference field="4" count="1" selected="0">
            <x v="2"/>
          </reference>
          <reference field="5" count="1" selected="0">
            <x v="35"/>
          </reference>
          <reference field="6" count="1">
            <x v="45"/>
          </reference>
        </references>
      </pivotArea>
    </format>
    <format dxfId="536">
      <pivotArea dataOnly="0" labelOnly="1" outline="0" fieldPosition="0">
        <references count="5">
          <reference field="2" count="1" selected="0">
            <x v="2"/>
          </reference>
          <reference field="3" count="1" selected="0">
            <x v="20"/>
          </reference>
          <reference field="4" count="1" selected="0">
            <x v="2"/>
          </reference>
          <reference field="5" count="1" selected="0">
            <x v="35"/>
          </reference>
          <reference field="6" count="1">
            <x v="45"/>
          </reference>
        </references>
      </pivotArea>
    </format>
    <format dxfId="535">
      <pivotArea dataOnly="0" labelOnly="1" outline="0" fieldPosition="0">
        <references count="5">
          <reference field="2" count="1" selected="0">
            <x v="2"/>
          </reference>
          <reference field="3" count="1" selected="0">
            <x v="40"/>
          </reference>
          <reference field="4" count="1" selected="0">
            <x v="2"/>
          </reference>
          <reference field="5" count="1" selected="0">
            <x v="35"/>
          </reference>
          <reference field="6" count="1">
            <x v="45"/>
          </reference>
        </references>
      </pivotArea>
    </format>
    <format dxfId="534">
      <pivotArea dataOnly="0" labelOnly="1" outline="0" fieldPosition="0">
        <references count="5">
          <reference field="2" count="1" selected="0">
            <x v="2"/>
          </reference>
          <reference field="3" count="1" selected="0">
            <x v="49"/>
          </reference>
          <reference field="4" count="1" selected="0">
            <x v="2"/>
          </reference>
          <reference field="5" count="1" selected="0">
            <x v="35"/>
          </reference>
          <reference field="6" count="1">
            <x v="45"/>
          </reference>
        </references>
      </pivotArea>
    </format>
    <format dxfId="533">
      <pivotArea type="all" dataOnly="0" outline="0" collapsedLevelsAreSubtotals="1" fieldPosition="0"/>
    </format>
    <format dxfId="532">
      <pivotArea field="2" type="button" dataOnly="0" labelOnly="1" outline="0" axis="axisRow" fieldPosition="0"/>
    </format>
    <format dxfId="531">
      <pivotArea field="3" type="button" dataOnly="0" labelOnly="1" outline="0" axis="axisRow" fieldPosition="1"/>
    </format>
    <format dxfId="530">
      <pivotArea field="4" type="button" dataOnly="0" labelOnly="1" outline="0" axis="axisRow" fieldPosition="2"/>
    </format>
    <format dxfId="529">
      <pivotArea field="5" type="button" dataOnly="0" labelOnly="1" outline="0" axis="axisRow" fieldPosition="3"/>
    </format>
    <format dxfId="528">
      <pivotArea field="6" type="button" dataOnly="0" labelOnly="1" outline="0" axis="axisRow" fieldPosition="4"/>
    </format>
    <format dxfId="527">
      <pivotArea dataOnly="0" labelOnly="1" outline="0" fieldPosition="0">
        <references count="1">
          <reference field="2" count="1">
            <x v="2"/>
          </reference>
        </references>
      </pivotArea>
    </format>
    <format dxfId="526">
      <pivotArea dataOnly="0" labelOnly="1" outline="0" fieldPosition="0">
        <references count="2">
          <reference field="2" count="1" selected="0">
            <x v="2"/>
          </reference>
          <reference field="3" count="5">
            <x v="14"/>
            <x v="15"/>
            <x v="20"/>
            <x v="40"/>
            <x v="49"/>
          </reference>
        </references>
      </pivotArea>
    </format>
    <format dxfId="525">
      <pivotArea dataOnly="0" labelOnly="1" outline="0" fieldPosition="0">
        <references count="3">
          <reference field="2" count="1" selected="0">
            <x v="2"/>
          </reference>
          <reference field="3" count="1" selected="0">
            <x v="14"/>
          </reference>
          <reference field="4" count="1">
            <x v="2"/>
          </reference>
        </references>
      </pivotArea>
    </format>
    <format dxfId="524">
      <pivotArea dataOnly="0" labelOnly="1" outline="0" fieldPosition="0">
        <references count="4">
          <reference field="2" count="1" selected="0">
            <x v="2"/>
          </reference>
          <reference field="3" count="1" selected="0">
            <x v="14"/>
          </reference>
          <reference field="4" count="1" selected="0">
            <x v="2"/>
          </reference>
          <reference field="5" count="1">
            <x v="35"/>
          </reference>
        </references>
      </pivotArea>
    </format>
    <format dxfId="523">
      <pivotArea dataOnly="0" labelOnly="1" outline="0" fieldPosition="0">
        <references count="5">
          <reference field="2" count="1" selected="0">
            <x v="2"/>
          </reference>
          <reference field="3" count="1" selected="0">
            <x v="14"/>
          </reference>
          <reference field="4" count="1" selected="0">
            <x v="2"/>
          </reference>
          <reference field="5" count="1" selected="0">
            <x v="35"/>
          </reference>
          <reference field="6" count="1">
            <x v="45"/>
          </reference>
        </references>
      </pivotArea>
    </format>
    <format dxfId="522">
      <pivotArea dataOnly="0" labelOnly="1" outline="0" fieldPosition="0">
        <references count="5">
          <reference field="2" count="1" selected="0">
            <x v="2"/>
          </reference>
          <reference field="3" count="1" selected="0">
            <x v="15"/>
          </reference>
          <reference field="4" count="1" selected="0">
            <x v="2"/>
          </reference>
          <reference field="5" count="1" selected="0">
            <x v="35"/>
          </reference>
          <reference field="6" count="1">
            <x v="45"/>
          </reference>
        </references>
      </pivotArea>
    </format>
    <format dxfId="521">
      <pivotArea dataOnly="0" labelOnly="1" outline="0" fieldPosition="0">
        <references count="5">
          <reference field="2" count="1" selected="0">
            <x v="2"/>
          </reference>
          <reference field="3" count="1" selected="0">
            <x v="20"/>
          </reference>
          <reference field="4" count="1" selected="0">
            <x v="2"/>
          </reference>
          <reference field="5" count="1" selected="0">
            <x v="35"/>
          </reference>
          <reference field="6" count="1">
            <x v="45"/>
          </reference>
        </references>
      </pivotArea>
    </format>
    <format dxfId="520">
      <pivotArea dataOnly="0" labelOnly="1" outline="0" fieldPosition="0">
        <references count="5">
          <reference field="2" count="1" selected="0">
            <x v="2"/>
          </reference>
          <reference field="3" count="1" selected="0">
            <x v="40"/>
          </reference>
          <reference field="4" count="1" selected="0">
            <x v="2"/>
          </reference>
          <reference field="5" count="1" selected="0">
            <x v="35"/>
          </reference>
          <reference field="6" count="1">
            <x v="45"/>
          </reference>
        </references>
      </pivotArea>
    </format>
    <format dxfId="519">
      <pivotArea dataOnly="0" labelOnly="1" outline="0" fieldPosition="0">
        <references count="5">
          <reference field="2" count="1" selected="0">
            <x v="2"/>
          </reference>
          <reference field="3" count="1" selected="0">
            <x v="49"/>
          </reference>
          <reference field="4" count="1" selected="0">
            <x v="2"/>
          </reference>
          <reference field="5" count="1" selected="0">
            <x v="35"/>
          </reference>
          <reference field="6" count="1">
            <x v="4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X280"/>
  <sheetViews>
    <sheetView tabSelected="1" zoomScale="90" zoomScaleNormal="90" workbookViewId="0">
      <selection activeCell="J2" sqref="J2"/>
    </sheetView>
  </sheetViews>
  <sheetFormatPr baseColWidth="10" defaultColWidth="9.1640625" defaultRowHeight="15" outlineLevelRow="1" x14ac:dyDescent="0.2"/>
  <cols>
    <col min="2" max="2" width="39.33203125" style="25" customWidth="1"/>
    <col min="3" max="3" width="30" style="25" customWidth="1"/>
    <col min="4" max="4" width="34" style="25" customWidth="1"/>
    <col min="5" max="5" width="19.5" style="25" bestFit="1" customWidth="1"/>
    <col min="6" max="6" width="18.33203125" style="25" bestFit="1" customWidth="1"/>
    <col min="7" max="7" width="16.1640625" style="25" bestFit="1" customWidth="1"/>
    <col min="8" max="8" width="16" style="33" customWidth="1"/>
    <col min="9" max="9" width="13.5" style="25" bestFit="1" customWidth="1"/>
    <col min="10" max="10" width="16.1640625" style="25" customWidth="1"/>
    <col min="11" max="11" width="16" style="33" hidden="1" customWidth="1"/>
    <col min="13" max="13" width="38.5" style="25" bestFit="1" customWidth="1"/>
    <col min="14" max="14" width="29.5" style="25" customWidth="1"/>
    <col min="15" max="15" width="34" style="25" customWidth="1"/>
    <col min="16" max="16" width="19.5" style="25" bestFit="1" customWidth="1"/>
    <col min="17" max="17" width="18.33203125" style="25" bestFit="1" customWidth="1"/>
    <col min="18" max="18" width="16.1640625" style="25" customWidth="1"/>
    <col min="19" max="19" width="16" style="25" customWidth="1"/>
    <col min="20" max="20" width="13.5" style="25" bestFit="1" customWidth="1"/>
    <col min="21" max="21" width="11.6640625" style="25" bestFit="1" customWidth="1"/>
    <col min="22" max="22" width="16" style="25" customWidth="1"/>
    <col min="24" max="24" width="17" customWidth="1"/>
    <col min="25" max="16384" width="9.1640625" style="25"/>
  </cols>
  <sheetData>
    <row r="1" spans="2:22" ht="50.25" customHeight="1" thickBot="1" x14ac:dyDescent="0.25">
      <c r="B1" s="1" t="s">
        <v>0</v>
      </c>
      <c r="C1" s="2" t="s">
        <v>1</v>
      </c>
      <c r="D1" s="2" t="s">
        <v>2</v>
      </c>
      <c r="E1" s="2" t="s">
        <v>3</v>
      </c>
      <c r="F1" s="2" t="s">
        <v>4</v>
      </c>
      <c r="G1" s="2" t="s">
        <v>5</v>
      </c>
      <c r="H1" s="3" t="s">
        <v>6</v>
      </c>
      <c r="I1" s="2" t="s">
        <v>7</v>
      </c>
      <c r="J1" s="4" t="s">
        <v>12</v>
      </c>
      <c r="K1" s="3" t="s">
        <v>9</v>
      </c>
      <c r="M1" s="2" t="str">
        <f>IF(ISBLANK('Wholesale Rate Card - New'!G6),"",'Wholesale Rate Card - New'!H6)</f>
        <v>Tactics</v>
      </c>
      <c r="N1" s="2" t="s">
        <v>1</v>
      </c>
      <c r="O1" s="2" t="s">
        <v>2</v>
      </c>
      <c r="P1" s="2" t="s">
        <v>3</v>
      </c>
      <c r="Q1" s="2" t="s">
        <v>4</v>
      </c>
      <c r="R1" s="2" t="s">
        <v>5</v>
      </c>
      <c r="S1" s="2" t="s">
        <v>6</v>
      </c>
      <c r="T1" s="2" t="s">
        <v>7</v>
      </c>
      <c r="U1" s="4" t="s">
        <v>8</v>
      </c>
      <c r="V1" s="2" t="s">
        <v>10</v>
      </c>
    </row>
    <row r="2" spans="2:22" ht="30" customHeight="1" x14ac:dyDescent="0.2">
      <c r="B2" s="5" t="str">
        <f>IF(ISBLANK('Wholesale Rate Card - New'!A7),"",'Wholesale Rate Card - New'!B7)</f>
        <v>Addressable Geo (Banner)</v>
      </c>
      <c r="C2" s="6" t="str">
        <f>IFERROR(IF($B2="","",VLOOKUP($B2,Control!A:B,2,FALSE)),"")</f>
        <v>Foot Traffic</v>
      </c>
      <c r="D2" s="7" t="str">
        <f>IFERROR(IF($B2="","",VLOOKUP($B2,Control!A:C,3,FALSE)),"")</f>
        <v>Enter Audience</v>
      </c>
      <c r="E2" s="8" t="str">
        <f>IFERROR(IF($B2="","",VLOOKUP($B2,Control!A:D,4,FALSE)),"")</f>
        <v>Specific Postal Addresses</v>
      </c>
      <c r="F2" s="7" t="str">
        <f>IFERROR(IF($B2="","",VLOOKUP($B2,Control!A:E,5,FALSE)),"")</f>
        <v>Banner Ad</v>
      </c>
      <c r="G2" s="9">
        <f>IFERROR(IF(I2="CPM",SUM(J2/H2*1000),J2/H2),"")</f>
        <v>0</v>
      </c>
      <c r="H2" s="10">
        <f>IF(B2="","",'Wholesale Rate Card - New'!E7)</f>
        <v>12.6</v>
      </c>
      <c r="I2" s="7" t="str">
        <f>IF(B2="","",'Wholesale Rate Card - New'!C7)</f>
        <v>CPM</v>
      </c>
      <c r="J2" s="10">
        <v>0</v>
      </c>
      <c r="K2" s="11">
        <f>IF(B2="","",'Wholesale Rate Card - New'!D7)</f>
        <v>9</v>
      </c>
      <c r="M2" s="5" t="str">
        <f>IF(ISBLANK('Wholesale Rate Card - New'!G7),"",'Wholesale Rate Card - New'!H7)</f>
        <v>Facebook Conversions</v>
      </c>
      <c r="N2" s="6" t="str">
        <f>IFERROR(IF($M2="","",VLOOKUP($M2,Control!$G:H,2,FALSE)),"")</f>
        <v>Site Traffic or Conversions</v>
      </c>
      <c r="O2" s="7" t="str">
        <f>IFERROR(IF($M2="","",VLOOKUP($M2,Control!$G:I,3,FALSE)),"")</f>
        <v>Enter Audience</v>
      </c>
      <c r="P2" s="8" t="str">
        <f>IFERROR(IF($M2="","",VLOOKUP($M2,Control!$G:J,4,FALSE)),"")</f>
        <v>US, State, DMA or Zip Codes</v>
      </c>
      <c r="Q2" s="7" t="str">
        <f>IFERROR(IF($M2="","",VLOOKUP($M2,Control!$G:K,5,FALSE)),"")</f>
        <v>Variable</v>
      </c>
      <c r="R2" s="9" t="str">
        <f>IFERROR(SUM(U2/S2*1000),"")</f>
        <v/>
      </c>
      <c r="S2" s="10" t="str">
        <f>IF(M2="","",'Wholesale Rate Card - New'!K7)</f>
        <v>Variable</v>
      </c>
      <c r="T2" s="7" t="str">
        <f>IF(M2="","",'Wholesale Rate Card - New'!I7)</f>
        <v>Flat Rate</v>
      </c>
      <c r="U2" s="12">
        <v>0</v>
      </c>
      <c r="V2" s="10" t="str">
        <f>IF(M2="","",'Wholesale Rate Card - New'!J7)</f>
        <v>Variable</v>
      </c>
    </row>
    <row r="3" spans="2:22" ht="30" customHeight="1" x14ac:dyDescent="0.2">
      <c r="B3" s="5" t="str">
        <f>IF(ISBLANK('Wholesale Rate Card - New'!A8),"",'Wholesale Rate Card - New'!B8)</f>
        <v>Addressable Geo (STV)</v>
      </c>
      <c r="C3" s="6" t="str">
        <f>IFERROR(IF($B3="","",VLOOKUP($B3,Control!A:B,2,FALSE)),"")</f>
        <v>Brand Awareness, Site Traffic or Foot Traffic</v>
      </c>
      <c r="D3" s="7" t="str">
        <f>IFERROR(IF($B3="","",VLOOKUP($B3,Control!A:C,3,FALSE)),"")</f>
        <v>Enter Audience</v>
      </c>
      <c r="E3" s="8" t="str">
        <f>IFERROR(IF($B3="","",VLOOKUP($B3,Control!A:D,4,FALSE)),"")</f>
        <v>Specific Postal Addresses</v>
      </c>
      <c r="F3" s="7" t="str">
        <f>IFERROR(IF($B3="","",VLOOKUP($B3,Control!A:E,5,FALSE)),"")</f>
        <v>STV</v>
      </c>
      <c r="G3" s="9">
        <f t="shared" ref="G3:G66" si="0">IFERROR(IF(I3="CPM",SUM(J3/H3*1000),J3/H3),"")</f>
        <v>0</v>
      </c>
      <c r="H3" s="10">
        <f>IF(B3="","",'Wholesale Rate Card - New'!E8)</f>
        <v>44.1</v>
      </c>
      <c r="I3" s="7" t="str">
        <f>IF(B3="","",'Wholesale Rate Card - New'!C8)</f>
        <v>CPM</v>
      </c>
      <c r="J3" s="10">
        <v>0</v>
      </c>
      <c r="K3" s="11">
        <f>IF(B3="","",'Wholesale Rate Card - New'!D8)</f>
        <v>30.5</v>
      </c>
      <c r="M3" s="5" t="str">
        <f>IF(ISBLANK('Wholesale Rate Card - New'!G8),"",'Wholesale Rate Card - New'!H8)</f>
        <v>Facebook Lead Gen</v>
      </c>
      <c r="N3" s="6" t="str">
        <f>IFERROR(IF($M3="","",VLOOKUP($M3,Control!$G:H,2,FALSE)),"")</f>
        <v>Site Traffic or Conversions</v>
      </c>
      <c r="O3" s="7" t="str">
        <f>IFERROR(IF($M3="","",VLOOKUP($M3,Control!$G:I,3,FALSE)),"")</f>
        <v>Enter Audience</v>
      </c>
      <c r="P3" s="8" t="str">
        <f>IFERROR(IF($M3="","",VLOOKUP($M3,Control!$G:J,4,FALSE)),"")</f>
        <v>US, State, DMA or Zip Codes</v>
      </c>
      <c r="Q3" s="7" t="str">
        <f>IFERROR(IF($M3="","",VLOOKUP($M3,Control!$G:K,5,FALSE)),"")</f>
        <v>Variable</v>
      </c>
      <c r="R3" s="9" t="str">
        <f t="shared" ref="R3:R66" si="1">IFERROR(SUM(U3/S3*1000),"")</f>
        <v/>
      </c>
      <c r="S3" s="10" t="str">
        <f>IF(M3="","",'Wholesale Rate Card - New'!K8)</f>
        <v>Variable</v>
      </c>
      <c r="T3" s="7" t="str">
        <f>IF(M3="","",'Wholesale Rate Card - New'!I8)</f>
        <v>Flat Rate</v>
      </c>
      <c r="U3" s="12">
        <v>0</v>
      </c>
      <c r="V3" s="10" t="str">
        <f>IF(M3="","",'Wholesale Rate Card - New'!J8)</f>
        <v>Variable</v>
      </c>
    </row>
    <row r="4" spans="2:22" ht="30" customHeight="1" x14ac:dyDescent="0.2">
      <c r="B4" s="5" t="str">
        <f>IF(ISBLANK('Wholesale Rate Card - New'!A9),"",'Wholesale Rate Card - New'!B9)</f>
        <v>Addressable Geo (Video)</v>
      </c>
      <c r="C4" s="6" t="str">
        <f>IFERROR(IF($B4="","",VLOOKUP($B4,Control!A:B,2,FALSE)),"")</f>
        <v>Brand Awareness, Site Traffic or Foot Traffic</v>
      </c>
      <c r="D4" s="7" t="str">
        <f>IFERROR(IF($B4="","",VLOOKUP($B4,Control!A:C,3,FALSE)),"")</f>
        <v>Enter Audience</v>
      </c>
      <c r="E4" s="8" t="str">
        <f>IFERROR(IF($B4="","",VLOOKUP($B4,Control!A:D,4,FALSE)),"")</f>
        <v>Specific Postal Addresses</v>
      </c>
      <c r="F4" s="7" t="str">
        <f>IFERROR(IF($B4="","",VLOOKUP($B4,Control!A:E,5,FALSE)),"")</f>
        <v>Video</v>
      </c>
      <c r="G4" s="9">
        <f t="shared" si="0"/>
        <v>0</v>
      </c>
      <c r="H4" s="10">
        <f>IF(B4="","",'Wholesale Rate Card - New'!E9)</f>
        <v>23.1</v>
      </c>
      <c r="I4" s="7" t="str">
        <f>IF(B4="","",'Wholesale Rate Card - New'!C9)</f>
        <v>CPM</v>
      </c>
      <c r="J4" s="10">
        <v>0</v>
      </c>
      <c r="K4" s="11">
        <f>IF(B4="","",'Wholesale Rate Card - New'!D9)</f>
        <v>16.5</v>
      </c>
      <c r="M4" s="5" t="str">
        <f>IF(ISBLANK('Wholesale Rate Card - New'!G9),"",'Wholesale Rate Card - New'!H9)</f>
        <v>Google Performance Max (Spark AI)</v>
      </c>
      <c r="N4" s="6" t="str">
        <f>IFERROR(IF($M4="","",VLOOKUP($M4,Control!$G:H,2,FALSE)),"")</f>
        <v>Site Traffic or Conversions</v>
      </c>
      <c r="O4" s="7" t="str">
        <f>IFERROR(IF($M4="","",VLOOKUP($M4,Control!$G:I,3,FALSE)),"")</f>
        <v>Enter Audience</v>
      </c>
      <c r="P4" s="8" t="str">
        <f>IFERROR(IF($M4="","",VLOOKUP($M4,Control!$G:J,4,FALSE)),"")</f>
        <v>US, State, DMA or Zip Codes</v>
      </c>
      <c r="Q4" s="7" t="str">
        <f>IFERROR(IF($M4="","",VLOOKUP($M4,Control!$G:K,5,FALSE)),"")</f>
        <v>Variable</v>
      </c>
      <c r="R4" s="9" t="str">
        <f t="shared" si="1"/>
        <v/>
      </c>
      <c r="S4" s="10" t="str">
        <f>IF(M4="","",'Wholesale Rate Card - New'!K9)</f>
        <v>Variable</v>
      </c>
      <c r="T4" s="7" t="str">
        <f>IF(M4="","",'Wholesale Rate Card - New'!I9)</f>
        <v>Flat Rate</v>
      </c>
      <c r="U4" s="12">
        <v>0</v>
      </c>
      <c r="V4" s="10" t="str">
        <f>IF(M4="","",'Wholesale Rate Card - New'!J9)</f>
        <v>Variable</v>
      </c>
    </row>
    <row r="5" spans="2:22" ht="30" customHeight="1" x14ac:dyDescent="0.2">
      <c r="B5" s="5" t="str">
        <f>IF(ISBLANK('Wholesale Rate Card - New'!A10),"",'Wholesale Rate Card - New'!B10)</f>
        <v>DOOH - Billboards and Urban Panels</v>
      </c>
      <c r="C5" s="6" t="str">
        <f>IFERROR(IF($B5="","",VLOOKUP($B5,Control!A:B,2,FALSE)),"")</f>
        <v>Awareness</v>
      </c>
      <c r="D5" s="7" t="str">
        <f>IFERROR(IF($B5="","",VLOOKUP($B5,Control!A:C,3,FALSE)),"")</f>
        <v>N/A</v>
      </c>
      <c r="E5" s="8" t="str">
        <f>IFERROR(IF($B5="","",VLOOKUP($B5,Control!A:D,4,FALSE)),"")</f>
        <v>Venues</v>
      </c>
      <c r="F5" s="7" t="str">
        <f>IFERROR(IF($B5="","",VLOOKUP($B5,Control!A:E,5,FALSE)),"")</f>
        <v>Display</v>
      </c>
      <c r="G5" s="9">
        <f t="shared" si="0"/>
        <v>0</v>
      </c>
      <c r="H5" s="10">
        <f>IF(B5="","",'Wholesale Rate Card - New'!E10)</f>
        <v>52</v>
      </c>
      <c r="I5" s="7" t="str">
        <f>IF(B5="","",'Wholesale Rate Card - New'!C10)</f>
        <v>CPM</v>
      </c>
      <c r="J5" s="10">
        <v>0</v>
      </c>
      <c r="K5" s="11">
        <f>IF(B5="","",'Wholesale Rate Card - New'!D10)</f>
        <v>34</v>
      </c>
      <c r="M5" s="5" t="str">
        <f>IF(ISBLANK('Wholesale Rate Card - New'!G10),"",'Wholesale Rate Card - New'!H10)</f>
        <v>Search Engine Marketing</v>
      </c>
      <c r="N5" s="6" t="str">
        <f>IFERROR(IF($M5="","",VLOOKUP($M5,Control!$G:H,2,FALSE)),"")</f>
        <v>Form Fills, eCommerce, Phone Calls or Site Traffic</v>
      </c>
      <c r="O5" s="7" t="str">
        <f>IFERROR(IF($M5="","",VLOOKUP($M5,Control!$G:I,3,FALSE)),"")</f>
        <v>Enter Audience</v>
      </c>
      <c r="P5" s="8" t="str">
        <f>IFERROR(IF($M5="","",VLOOKUP($M5,Control!$G:J,4,FALSE)),"")</f>
        <v>US, State, DMA or Zip Codes</v>
      </c>
      <c r="Q5" s="7" t="str">
        <f>IFERROR(IF($M5="","",VLOOKUP($M5,Control!$G:K,5,FALSE)),"")</f>
        <v>Variable</v>
      </c>
      <c r="R5" s="9" t="str">
        <f t="shared" si="1"/>
        <v/>
      </c>
      <c r="S5" s="10" t="str">
        <f>IF(M5="","",'Wholesale Rate Card - New'!K10)</f>
        <v>Variable</v>
      </c>
      <c r="T5" s="7" t="str">
        <f>IF(M5="","",'Wholesale Rate Card - New'!I10)</f>
        <v>Flat Rate</v>
      </c>
      <c r="U5" s="12">
        <v>0</v>
      </c>
      <c r="V5" s="10" t="str">
        <f>IF(M5="","",'Wholesale Rate Card - New'!J10)</f>
        <v>Variable</v>
      </c>
    </row>
    <row r="6" spans="2:22" ht="30" customHeight="1" x14ac:dyDescent="0.2">
      <c r="B6" s="5" t="str">
        <f>IF(ISBLANK('Wholesale Rate Card - New'!A11),"",'Wholesale Rate Card - New'!B11)</f>
        <v>DOOH - CTV RON</v>
      </c>
      <c r="C6" s="6" t="str">
        <f>IFERROR(IF($B6="","",VLOOKUP($B6,Control!A:B,2,FALSE)),"")</f>
        <v>Awareness</v>
      </c>
      <c r="D6" s="7" t="str">
        <f>IFERROR(IF($B6="","",VLOOKUP($B6,Control!A:C,3,FALSE)),"")</f>
        <v>N/A</v>
      </c>
      <c r="E6" s="8" t="str">
        <f>IFERROR(IF($B6="","",VLOOKUP($B6,Control!A:D,4,FALSE)),"")</f>
        <v>Venues</v>
      </c>
      <c r="F6" s="7" t="str">
        <f>IFERROR(IF($B6="","",VLOOKUP($B6,Control!A:E,5,FALSE)),"")</f>
        <v>Video</v>
      </c>
      <c r="G6" s="9">
        <f t="shared" si="0"/>
        <v>0</v>
      </c>
      <c r="H6" s="10">
        <f>IF(B6="","",'Wholesale Rate Card - New'!E11)</f>
        <v>23</v>
      </c>
      <c r="I6" s="7" t="str">
        <f>IF(B6="","",'Wholesale Rate Card - New'!C11)</f>
        <v>CPM</v>
      </c>
      <c r="J6" s="10">
        <v>0</v>
      </c>
      <c r="K6" s="11">
        <f>IF(B6="","",'Wholesale Rate Card - New'!D11)</f>
        <v>15</v>
      </c>
      <c r="L6" s="13"/>
      <c r="M6" s="5" t="str">
        <f>IF(ISBLANK('Wholesale Rate Card - New'!G11),"",'Wholesale Rate Card - New'!H11)</f>
        <v>TikTok Conversions</v>
      </c>
      <c r="N6" s="6" t="str">
        <f>IFERROR(IF($M6="","",VLOOKUP($M6,Control!$G:H,2,FALSE)),"")</f>
        <v>Site Traffic or Conversions</v>
      </c>
      <c r="O6" s="7" t="str">
        <f>IFERROR(IF($M6="","",VLOOKUP($M6,Control!$G:I,3,FALSE)),"")</f>
        <v>Enter Audience</v>
      </c>
      <c r="P6" s="8" t="str">
        <f>IFERROR(IF($M6="","",VLOOKUP($M6,Control!$G:J,4,FALSE)),"")</f>
        <v>US, State, DMA or Zip Codes</v>
      </c>
      <c r="Q6" s="7" t="str">
        <f>IFERROR(IF($M6="","",VLOOKUP($M6,Control!$G:K,5,FALSE)),"")</f>
        <v>Variable</v>
      </c>
      <c r="R6" s="9" t="str">
        <f t="shared" si="1"/>
        <v/>
      </c>
      <c r="S6" s="10" t="str">
        <f>IF(M6="","",'Wholesale Rate Card - New'!K11)</f>
        <v>Variable</v>
      </c>
      <c r="T6" s="7" t="str">
        <f>IF(M6="","",'Wholesale Rate Card - New'!I11)</f>
        <v>Flat Rate</v>
      </c>
      <c r="U6" s="12">
        <v>0</v>
      </c>
      <c r="V6" s="10" t="str">
        <f>IF(M6="","",'Wholesale Rate Card - New'!J11)</f>
        <v>Variable</v>
      </c>
    </row>
    <row r="7" spans="2:22" ht="30" customHeight="1" x14ac:dyDescent="0.2">
      <c r="B7" s="5" t="str">
        <f>IF(ISBLANK('Wholesale Rate Card - New'!A12),"",'Wholesale Rate Card - New'!B12)</f>
        <v>DOOH - Custom Placements</v>
      </c>
      <c r="C7" s="6" t="str">
        <f>IFERROR(IF($B7="","",VLOOKUP($B7,Control!A:B,2,FALSE)),"")</f>
        <v>Awareness</v>
      </c>
      <c r="D7" s="7" t="str">
        <f>IFERROR(IF($B7="","",VLOOKUP($B7,Control!A:C,3,FALSE)),"")</f>
        <v>N/A</v>
      </c>
      <c r="E7" s="8" t="str">
        <f>IFERROR(IF($B7="","",VLOOKUP($B7,Control!A:D,4,FALSE)),"")</f>
        <v>Venues</v>
      </c>
      <c r="F7" s="7" t="str">
        <f>IFERROR(IF($B7="","",VLOOKUP($B7,Control!A:E,5,FALSE)),"")</f>
        <v>Video</v>
      </c>
      <c r="G7" s="9">
        <f t="shared" si="0"/>
        <v>0</v>
      </c>
      <c r="H7" s="10">
        <f>IF(B7="","",'Wholesale Rate Card - New'!E12)</f>
        <v>37</v>
      </c>
      <c r="I7" s="7" t="str">
        <f>IF(B7="","",'Wholesale Rate Card - New'!C12)</f>
        <v>CPM</v>
      </c>
      <c r="J7" s="10">
        <v>0</v>
      </c>
      <c r="K7" s="11">
        <f>IF(B7="","",'Wholesale Rate Card - New'!D12)</f>
        <v>24</v>
      </c>
      <c r="M7" s="5" t="str">
        <f>IF(ISBLANK('Wholesale Rate Card - New'!G12),"",'Wholesale Rate Card - New'!H12)</f>
        <v/>
      </c>
      <c r="N7" s="6" t="str">
        <f>IFERROR(IF($M7="","",VLOOKUP($M7,Control!$G:H,2,FALSE)),"")</f>
        <v/>
      </c>
      <c r="O7" s="7" t="str">
        <f>IFERROR(IF($M7="","",VLOOKUP($M7,Control!$G:I,3,FALSE)),"")</f>
        <v/>
      </c>
      <c r="P7" s="8" t="str">
        <f>IFERROR(IF($M7="","",VLOOKUP($M7,Control!$G:J,4,FALSE)),"")</f>
        <v/>
      </c>
      <c r="Q7" s="7" t="str">
        <f>IFERROR(IF($M7="","",VLOOKUP($M7,Control!$G:K,5,FALSE)),"")</f>
        <v/>
      </c>
      <c r="R7" s="9" t="str">
        <f t="shared" si="1"/>
        <v/>
      </c>
      <c r="S7" s="10" t="str">
        <f>IF(M7="","",'Wholesale Rate Card - New'!K12)</f>
        <v/>
      </c>
      <c r="T7" s="7" t="str">
        <f>IF(M7="","",'Wholesale Rate Card - New'!I12)</f>
        <v/>
      </c>
      <c r="U7" s="12"/>
      <c r="V7" s="10" t="str">
        <f>IF(M7="","",'Wholesale Rate Card - New'!J12)</f>
        <v/>
      </c>
    </row>
    <row r="8" spans="2:22" ht="30" customHeight="1" x14ac:dyDescent="0.2">
      <c r="B8" s="5" t="str">
        <f>IF(ISBLANK('Wholesale Rate Card - New'!A13),"",'Wholesale Rate Card - New'!B13)</f>
        <v>Email Marketing B2B</v>
      </c>
      <c r="C8" s="6" t="str">
        <f>IFERROR(IF($B8="","",VLOOKUP($B8,Control!A:B,2,FALSE)),"")</f>
        <v>Brand Awareness, Site Traffic, eCommerce, or Form Fills</v>
      </c>
      <c r="D8" s="7" t="str">
        <f>IFERROR(IF($B8="","",VLOOKUP($B8,Control!A:C,3,FALSE)),"")</f>
        <v>Enter Audience</v>
      </c>
      <c r="E8" s="8" t="str">
        <f>IFERROR(IF($B8="","",VLOOKUP($B8,Control!A:D,4,FALSE)),"")</f>
        <v>US, State, DMA or Zip Codes</v>
      </c>
      <c r="F8" s="7" t="str">
        <f>IFERROR(IF($B8="","",VLOOKUP($B8,Control!A:E,5,FALSE)),"")</f>
        <v>Email Display</v>
      </c>
      <c r="G8" s="9">
        <f t="shared" si="0"/>
        <v>0</v>
      </c>
      <c r="H8" s="10">
        <f>IF(B8="","",'Wholesale Rate Card - New'!E13)</f>
        <v>31.5</v>
      </c>
      <c r="I8" s="7" t="str">
        <f>IF(B8="","",'Wholesale Rate Card - New'!C13)</f>
        <v>CPM</v>
      </c>
      <c r="J8" s="10">
        <v>0</v>
      </c>
      <c r="K8" s="11">
        <f>IF(B8="","",'Wholesale Rate Card - New'!D13)</f>
        <v>20.5</v>
      </c>
      <c r="M8" s="5" t="str">
        <f>IF(ISBLANK('Wholesale Rate Card - New'!G13),"",'Wholesale Rate Card - New'!H13)</f>
        <v/>
      </c>
      <c r="N8" s="6" t="str">
        <f>IFERROR(IF($M8="","",VLOOKUP($M8,Control!$G:H,2,FALSE)),"")</f>
        <v/>
      </c>
      <c r="O8" s="7" t="str">
        <f>IFERROR(IF($M8="","",VLOOKUP($M8,Control!$G:I,3,FALSE)),"")</f>
        <v/>
      </c>
      <c r="P8" s="8" t="str">
        <f>IFERROR(IF($M8="","",VLOOKUP($M8,Control!$G:J,4,FALSE)),"")</f>
        <v/>
      </c>
      <c r="Q8" s="7" t="str">
        <f>IFERROR(IF($M8="","",VLOOKUP($M8,Control!$G:K,5,FALSE)),"")</f>
        <v/>
      </c>
      <c r="R8" s="9" t="str">
        <f t="shared" si="1"/>
        <v/>
      </c>
      <c r="S8" s="10" t="str">
        <f>IF(M8="","",'Wholesale Rate Card - New'!K13)</f>
        <v/>
      </c>
      <c r="T8" s="7" t="str">
        <f>IF(M8="","",'Wholesale Rate Card - New'!I13)</f>
        <v/>
      </c>
      <c r="U8" s="12"/>
      <c r="V8" s="10" t="str">
        <f>IF(M8="","",'Wholesale Rate Card - New'!J13)</f>
        <v/>
      </c>
    </row>
    <row r="9" spans="2:22" ht="30" customHeight="1" x14ac:dyDescent="0.2">
      <c r="B9" s="5" t="str">
        <f>IF(ISBLANK('Wholesale Rate Card - New'!A14),"",'Wholesale Rate Card - New'!B14)</f>
        <v>Email Marketing B2C</v>
      </c>
      <c r="C9" s="6" t="str">
        <f>IFERROR(IF($B9="","",VLOOKUP($B9,Control!A:B,2,FALSE)),"")</f>
        <v>Brand Awareness, Site Traffic, eCommerce, or Form Fills</v>
      </c>
      <c r="D9" s="7" t="str">
        <f>IFERROR(IF($B9="","",VLOOKUP($B9,Control!A:C,3,FALSE)),"")</f>
        <v>Enter Audience</v>
      </c>
      <c r="E9" s="8" t="str">
        <f>IFERROR(IF($B9="","",VLOOKUP($B9,Control!A:D,4,FALSE)),"")</f>
        <v>US, State, DMA or Zip Codes</v>
      </c>
      <c r="F9" s="7" t="str">
        <f>IFERROR(IF($B9="","",VLOOKUP($B9,Control!A:E,5,FALSE)),"")</f>
        <v>Email Display</v>
      </c>
      <c r="G9" s="9">
        <f t="shared" si="0"/>
        <v>0</v>
      </c>
      <c r="H9" s="10">
        <f>IF(B9="","",'Wholesale Rate Card - New'!E14)</f>
        <v>25.2</v>
      </c>
      <c r="I9" s="7" t="str">
        <f>IF(B9="","",'Wholesale Rate Card - New'!C14)</f>
        <v>CPM</v>
      </c>
      <c r="J9" s="10">
        <v>0</v>
      </c>
      <c r="K9" s="11">
        <f>IF(B9="","",'Wholesale Rate Card - New'!D14)</f>
        <v>15</v>
      </c>
      <c r="M9" s="5" t="str">
        <f>IF(ISBLANK('Wholesale Rate Card - New'!G14),"",'Wholesale Rate Card - New'!H14)</f>
        <v/>
      </c>
      <c r="N9" s="6" t="str">
        <f>IFERROR(IF($M9="","",VLOOKUP($M9,Control!$G:H,2,FALSE)),"")</f>
        <v/>
      </c>
      <c r="O9" s="7" t="str">
        <f>IFERROR(IF($M9="","",VLOOKUP($M9,Control!$G:I,3,FALSE)),"")</f>
        <v/>
      </c>
      <c r="P9" s="8" t="str">
        <f>IFERROR(IF($M9="","",VLOOKUP($M9,Control!$G:J,4,FALSE)),"")</f>
        <v/>
      </c>
      <c r="Q9" s="7" t="str">
        <f>IFERROR(IF($M9="","",VLOOKUP($M9,Control!$G:K,5,FALSE)),"")</f>
        <v/>
      </c>
      <c r="R9" s="9" t="str">
        <f t="shared" si="1"/>
        <v/>
      </c>
      <c r="S9" s="10" t="str">
        <f>IF(M9="","",'Wholesale Rate Card - New'!K14)</f>
        <v/>
      </c>
      <c r="T9" s="7" t="str">
        <f>IF(M9="","",'Wholesale Rate Card - New'!I14)</f>
        <v/>
      </c>
      <c r="U9" s="12"/>
      <c r="V9" s="10" t="str">
        <f>IF(M9="","",'Wholesale Rate Card - New'!J14)</f>
        <v/>
      </c>
    </row>
    <row r="10" spans="2:22" ht="30" customHeight="1" x14ac:dyDescent="0.2">
      <c r="B10" s="5" t="str">
        <f>IF(ISBLANK('Wholesale Rate Card - New'!A15),"",'Wholesale Rate Card - New'!B15)</f>
        <v>Facebook /Instagram(Click)</v>
      </c>
      <c r="C10" s="6" t="str">
        <f>IFERROR(IF($B10="","",VLOOKUP($B10,Control!A:B,2,FALSE)),"")</f>
        <v>Site Traffic</v>
      </c>
      <c r="D10" s="7" t="str">
        <f>IFERROR(IF($B10="","",VLOOKUP($B10,Control!A:C,3,FALSE)),"")</f>
        <v>Enter Audience</v>
      </c>
      <c r="E10" s="8" t="str">
        <f>IFERROR(IF($B10="","",VLOOKUP($B10,Control!A:D,4,FALSE)),"")</f>
        <v>US, State, DMA or Zip Codes</v>
      </c>
      <c r="F10" s="7" t="str">
        <f>IFERROR(IF($B10="","",VLOOKUP($B10,Control!A:E,5,FALSE)),"")</f>
        <v>Image</v>
      </c>
      <c r="G10" s="9">
        <f t="shared" si="0"/>
        <v>0</v>
      </c>
      <c r="H10" s="10">
        <f>IF(B10="","",'Wholesale Rate Card - New'!E15)</f>
        <v>2.63</v>
      </c>
      <c r="I10" s="7" t="str">
        <f>IF(B10="","",'Wholesale Rate Card - New'!C15)</f>
        <v>CPC</v>
      </c>
      <c r="J10" s="10">
        <v>0</v>
      </c>
      <c r="K10" s="11">
        <f>IF(B10="","",'Wholesale Rate Card - New'!D15)</f>
        <v>1.75</v>
      </c>
      <c r="M10" s="5" t="str">
        <f>IF(ISBLANK('Wholesale Rate Card - New'!G15),"",'Wholesale Rate Card - New'!H15)</f>
        <v/>
      </c>
      <c r="N10" s="6" t="str">
        <f>IFERROR(IF($M10="","",VLOOKUP($M10,Control!$G:H,2,FALSE)),"")</f>
        <v/>
      </c>
      <c r="O10" s="7" t="str">
        <f>IFERROR(IF($M10="","",VLOOKUP($M10,Control!$G:I,3,FALSE)),"")</f>
        <v/>
      </c>
      <c r="P10" s="8" t="str">
        <f>IFERROR(IF($M10="","",VLOOKUP($M10,Control!$G:J,4,FALSE)),"")</f>
        <v/>
      </c>
      <c r="Q10" s="7" t="str">
        <f>IFERROR(IF($M10="","",VLOOKUP($M10,Control!$G:K,5,FALSE)),"")</f>
        <v/>
      </c>
      <c r="R10" s="9" t="str">
        <f t="shared" si="1"/>
        <v/>
      </c>
      <c r="S10" s="10" t="str">
        <f>IF(M10="","",'Wholesale Rate Card - New'!K15)</f>
        <v/>
      </c>
      <c r="T10" s="7" t="str">
        <f>IF(M10="","",'Wholesale Rate Card - New'!I15)</f>
        <v/>
      </c>
      <c r="U10" s="12"/>
      <c r="V10" s="10" t="str">
        <f>IF(M10="","",'Wholesale Rate Card - New'!J15)</f>
        <v/>
      </c>
    </row>
    <row r="11" spans="2:22" ht="30" customHeight="1" x14ac:dyDescent="0.2">
      <c r="B11" s="5" t="str">
        <f>IF(ISBLANK('Wholesale Rate Card - New'!A16),"",'Wholesale Rate Card - New'!B16)</f>
        <v>Facebook/Instagram (Aware)</v>
      </c>
      <c r="C11" s="6" t="str">
        <f>IFERROR(IF($B11="","",VLOOKUP($B11,Control!A:B,2,FALSE)),"")</f>
        <v>Brand Awareness</v>
      </c>
      <c r="D11" s="7" t="str">
        <f>IFERROR(IF($B11="","",VLOOKUP($B11,Control!A:C,3,FALSE)),"")</f>
        <v>Enter Audience</v>
      </c>
      <c r="E11" s="8" t="str">
        <f>IFERROR(IF($B11="","",VLOOKUP($B11,Control!A:D,4,FALSE)),"")</f>
        <v>US, State, DMA or Zip Codes</v>
      </c>
      <c r="F11" s="7" t="str">
        <f>IFERROR(IF($B11="","",VLOOKUP($B11,Control!A:E,5,FALSE)),"")</f>
        <v>Image, Carousel or Video</v>
      </c>
      <c r="G11" s="9">
        <f t="shared" si="0"/>
        <v>0</v>
      </c>
      <c r="H11" s="10">
        <f>IF(B11="","",'Wholesale Rate Card - New'!E16)</f>
        <v>10.5</v>
      </c>
      <c r="I11" s="7" t="str">
        <f>IF(B11="","",'Wholesale Rate Card - New'!C16)</f>
        <v>CPM</v>
      </c>
      <c r="J11" s="10">
        <v>0</v>
      </c>
      <c r="K11" s="11">
        <f>IF(B11="","",'Wholesale Rate Card - New'!D16)</f>
        <v>6</v>
      </c>
      <c r="M11" s="5" t="str">
        <f>IF(ISBLANK('Wholesale Rate Card - New'!G16),"",'Wholesale Rate Card - New'!H16)</f>
        <v/>
      </c>
      <c r="N11" s="6" t="str">
        <f>IFERROR(IF($M11="","",VLOOKUP($M11,Control!$G:H,2,FALSE)),"")</f>
        <v/>
      </c>
      <c r="O11" s="7" t="str">
        <f>IFERROR(IF($M11="","",VLOOKUP($M11,Control!$G:I,3,FALSE)),"")</f>
        <v/>
      </c>
      <c r="P11" s="8" t="str">
        <f>IFERROR(IF($M11="","",VLOOKUP($M11,Control!$G:J,4,FALSE)),"")</f>
        <v/>
      </c>
      <c r="Q11" s="7" t="str">
        <f>IFERROR(IF($M11="","",VLOOKUP($M11,Control!$G:K,5,FALSE)),"")</f>
        <v/>
      </c>
      <c r="R11" s="9" t="str">
        <f t="shared" si="1"/>
        <v/>
      </c>
      <c r="S11" s="10" t="str">
        <f>IF(M11="","",'Wholesale Rate Card - New'!K16)</f>
        <v/>
      </c>
      <c r="T11" s="7" t="str">
        <f>IF(M11="","",'Wholesale Rate Card - New'!I16)</f>
        <v/>
      </c>
      <c r="U11" s="12"/>
      <c r="V11" s="10" t="str">
        <f>IF(M11="","",'Wholesale Rate Card - New'!J16)</f>
        <v/>
      </c>
    </row>
    <row r="12" spans="2:22" ht="30" customHeight="1" x14ac:dyDescent="0.2">
      <c r="B12" s="5" t="str">
        <f>IF(ISBLANK('Wholesale Rate Card - New'!A17),"",'Wholesale Rate Card - New'!B17)</f>
        <v>Facebook/Instagram ThruPlay</v>
      </c>
      <c r="C12" s="6" t="str">
        <f>IFERROR(IF($B12="","",VLOOKUP($B12,Control!A:B,2,FALSE)),"")</f>
        <v>Interest</v>
      </c>
      <c r="D12" s="7" t="str">
        <f>IFERROR(IF($B12="","",VLOOKUP($B12,Control!A:C,3,FALSE)),"")</f>
        <v>Enter Audience</v>
      </c>
      <c r="E12" s="8" t="str">
        <f>IFERROR(IF($B12="","",VLOOKUP($B12,Control!A:D,4,FALSE)),"")</f>
        <v>US, State, DMA or Zip Codes</v>
      </c>
      <c r="F12" s="7" t="str">
        <f>IFERROR(IF($B12="","",VLOOKUP($B12,Control!A:E,5,FALSE)),"")</f>
        <v>Video</v>
      </c>
      <c r="G12" s="9">
        <f t="shared" si="0"/>
        <v>0</v>
      </c>
      <c r="H12" s="10">
        <f>IF(B12="","",'Wholesale Rate Card - New'!E17)</f>
        <v>0.28000000000000003</v>
      </c>
      <c r="I12" s="7" t="str">
        <f>IF(B12="","",'Wholesale Rate Card - New'!C17)</f>
        <v>CPC</v>
      </c>
      <c r="J12" s="10">
        <v>0</v>
      </c>
      <c r="K12" s="11">
        <f>IF(B12="","",'Wholesale Rate Card - New'!D17)</f>
        <v>0.17</v>
      </c>
      <c r="M12" s="5" t="str">
        <f>IF(ISBLANK('Wholesale Rate Card - New'!G17),"",'Wholesale Rate Card - New'!H17)</f>
        <v/>
      </c>
      <c r="N12" s="6" t="str">
        <f>IFERROR(IF($M12="","",VLOOKUP($M12,Control!$G:H,2,FALSE)),"")</f>
        <v/>
      </c>
      <c r="O12" s="7" t="str">
        <f>IFERROR(IF($M12="","",VLOOKUP($M12,Control!$G:I,3,FALSE)),"")</f>
        <v/>
      </c>
      <c r="P12" s="8" t="str">
        <f>IFERROR(IF($M12="","",VLOOKUP($M12,Control!$G:J,4,FALSE)),"")</f>
        <v/>
      </c>
      <c r="Q12" s="7" t="str">
        <f>IFERROR(IF($M12="","",VLOOKUP($M12,Control!$G:K,5,FALSE)),"")</f>
        <v/>
      </c>
      <c r="R12" s="9" t="str">
        <f t="shared" si="1"/>
        <v/>
      </c>
      <c r="S12" s="10" t="str">
        <f>IF(M12="","",'Wholesale Rate Card - New'!K17)</f>
        <v/>
      </c>
      <c r="T12" s="7" t="str">
        <f>IF(M12="","",'Wholesale Rate Card - New'!I17)</f>
        <v/>
      </c>
      <c r="U12" s="12"/>
      <c r="V12" s="10" t="str">
        <f>IF(M12="","",'Wholesale Rate Card - New'!J17)</f>
        <v/>
      </c>
    </row>
    <row r="13" spans="2:22" ht="30" customHeight="1" x14ac:dyDescent="0.2">
      <c r="B13" s="5" t="str">
        <f>IF(ISBLANK('Wholesale Rate Card - New'!A18),"",'Wholesale Rate Card - New'!B18)</f>
        <v>Geo Fencing w/ Foot Traffic</v>
      </c>
      <c r="C13" s="6" t="str">
        <f>IFERROR(IF($B13="","",VLOOKUP($B13,Control!A:B,2,FALSE)),"")</f>
        <v>Foot Traffic</v>
      </c>
      <c r="D13" s="7" t="str">
        <f>IFERROR(IF($B13="","",VLOOKUP($B13,Control!A:C,3,FALSE)),"")</f>
        <v>Specific Addresses</v>
      </c>
      <c r="E13" s="8" t="str">
        <f>IFERROR(IF($B13="","",VLOOKUP($B13,Control!A:D,4,FALSE)),"")</f>
        <v>Specific Postal Addresses</v>
      </c>
      <c r="F13" s="7" t="str">
        <f>IFERROR(IF($B13="","",VLOOKUP($B13,Control!A:E,5,FALSE)),"")</f>
        <v>Display</v>
      </c>
      <c r="G13" s="9">
        <f t="shared" si="0"/>
        <v>0</v>
      </c>
      <c r="H13" s="10">
        <f>IF(B13="","",'Wholesale Rate Card - New'!E18)</f>
        <v>13.13</v>
      </c>
      <c r="I13" s="7" t="str">
        <f>IF(B13="","",'Wholesale Rate Card - New'!C18)</f>
        <v>CPM</v>
      </c>
      <c r="J13" s="10">
        <v>0</v>
      </c>
      <c r="K13" s="11">
        <f>IF(B13="","",'Wholesale Rate Card - New'!D18)</f>
        <v>8.5</v>
      </c>
      <c r="M13" s="5" t="str">
        <f>IF(ISBLANK('Wholesale Rate Card - New'!G18),"",'Wholesale Rate Card - New'!H18)</f>
        <v/>
      </c>
      <c r="N13" s="6" t="str">
        <f>IFERROR(IF($M13="","",VLOOKUP($M13,Control!$G:H,2,FALSE)),"")</f>
        <v/>
      </c>
      <c r="O13" s="7" t="str">
        <f>IFERROR(IF($M13="","",VLOOKUP($M13,Control!$G:I,3,FALSE)),"")</f>
        <v/>
      </c>
      <c r="P13" s="8" t="str">
        <f>IFERROR(IF($M13="","",VLOOKUP($M13,Control!$G:J,4,FALSE)),"")</f>
        <v/>
      </c>
      <c r="Q13" s="7" t="str">
        <f>IFERROR(IF($M13="","",VLOOKUP($M13,Control!$G:K,5,FALSE)),"")</f>
        <v/>
      </c>
      <c r="R13" s="9" t="str">
        <f t="shared" si="1"/>
        <v/>
      </c>
      <c r="S13" s="10" t="str">
        <f>IF(M13="","",'Wholesale Rate Card - New'!K18)</f>
        <v/>
      </c>
      <c r="T13" s="7" t="str">
        <f>IF(M13="","",'Wholesale Rate Card - New'!I18)</f>
        <v/>
      </c>
      <c r="U13" s="12"/>
      <c r="V13" s="10" t="str">
        <f>IF(M13="","",'Wholesale Rate Card - New'!J18)</f>
        <v/>
      </c>
    </row>
    <row r="14" spans="2:22" ht="30" customHeight="1" x14ac:dyDescent="0.2">
      <c r="B14" s="5" t="str">
        <f>IF(ISBLANK('Wholesale Rate Card - New'!A19),"",'Wholesale Rate Card - New'!B19)</f>
        <v xml:space="preserve">Standard Geofencing </v>
      </c>
      <c r="C14" s="6" t="str">
        <f>IFERROR(IF($B14="","",VLOOKUP($B14,Control!A:B,2,FALSE)),"")</f>
        <v>Brand Awareness</v>
      </c>
      <c r="D14" s="7" t="str">
        <f>IFERROR(IF($B14="","",VLOOKUP($B14,Control!A:C,3,FALSE)),"")</f>
        <v>Specific Addresses</v>
      </c>
      <c r="E14" s="8" t="str">
        <f>IFERROR(IF($B14="","",VLOOKUP($B14,Control!A:D,4,FALSE)),"")</f>
        <v>Specific Postal Addresses</v>
      </c>
      <c r="F14" s="7" t="str">
        <f>IFERROR(IF($B14="","",VLOOKUP($B14,Control!A:E,5,FALSE)),"")</f>
        <v>Banner Ad</v>
      </c>
      <c r="G14" s="9">
        <f t="shared" si="0"/>
        <v>0</v>
      </c>
      <c r="H14" s="10">
        <f>IF(B14="","",'Wholesale Rate Card - New'!E19)</f>
        <v>11.03</v>
      </c>
      <c r="I14" s="7" t="str">
        <f>IF(B14="","",'Wholesale Rate Card - New'!C19)</f>
        <v>CPM</v>
      </c>
      <c r="J14" s="10">
        <v>0</v>
      </c>
      <c r="K14" s="11">
        <f>IF(B14="","",'Wholesale Rate Card - New'!D19)</f>
        <v>6</v>
      </c>
      <c r="M14" s="5" t="str">
        <f>IF(ISBLANK('Wholesale Rate Card - New'!G19),"",'Wholesale Rate Card - New'!H19)</f>
        <v/>
      </c>
      <c r="N14" s="6" t="str">
        <f>IFERROR(IF($M14="","",VLOOKUP($M14,Control!$G:H,2,FALSE)),"")</f>
        <v/>
      </c>
      <c r="O14" s="7" t="str">
        <f>IFERROR(IF($M14="","",VLOOKUP($M14,Control!$G:I,3,FALSE)),"")</f>
        <v/>
      </c>
      <c r="P14" s="8" t="str">
        <f>IFERROR(IF($M14="","",VLOOKUP($M14,Control!$G:J,4,FALSE)),"")</f>
        <v/>
      </c>
      <c r="Q14" s="7" t="str">
        <f>IFERROR(IF($M14="","",VLOOKUP($M14,Control!$G:K,5,FALSE)),"")</f>
        <v/>
      </c>
      <c r="R14" s="9" t="str">
        <f t="shared" si="1"/>
        <v/>
      </c>
      <c r="S14" s="10" t="str">
        <f>IF(M14="","",'Wholesale Rate Card - New'!K19)</f>
        <v/>
      </c>
      <c r="T14" s="7" t="str">
        <f>IF(M14="","",'Wholesale Rate Card - New'!I19)</f>
        <v/>
      </c>
      <c r="U14" s="12"/>
      <c r="V14" s="10" t="str">
        <f>IF(M14="","",'Wholesale Rate Card - New'!J19)</f>
        <v/>
      </c>
    </row>
    <row r="15" spans="2:22" ht="30" customHeight="1" x14ac:dyDescent="0.2">
      <c r="B15" s="5" t="str">
        <f>IF(ISBLANK('Wholesale Rate Card - New'!A20),"",'Wholesale Rate Card - New'!B20)</f>
        <v>Hulu</v>
      </c>
      <c r="C15" s="6" t="str">
        <f>IFERROR(IF($B15="","",VLOOKUP($B15,Control!A:B,2,FALSE)),"")</f>
        <v>Brand Awareness</v>
      </c>
      <c r="D15" s="7" t="str">
        <f>IFERROR(IF($B15="","",VLOOKUP($B15,Control!A:C,3,FALSE)),"")</f>
        <v>Enter Audience</v>
      </c>
      <c r="E15" s="8" t="str">
        <f>IFERROR(IF($B15="","",VLOOKUP($B15,Control!A:D,4,FALSE)),"")</f>
        <v>US, State, DMA or Zip Codes</v>
      </c>
      <c r="F15" s="7" t="str">
        <f>IFERROR(IF($B15="","",VLOOKUP($B15,Control!A:E,5,FALSE)),"")</f>
        <v>Premium STV</v>
      </c>
      <c r="G15" s="9">
        <f t="shared" si="0"/>
        <v>0</v>
      </c>
      <c r="H15" s="10">
        <f>IF(B15="","",'Wholesale Rate Card - New'!E20)</f>
        <v>63</v>
      </c>
      <c r="I15" s="7" t="str">
        <f>IF(B15="","",'Wholesale Rate Card - New'!C20)</f>
        <v>CPM</v>
      </c>
      <c r="J15" s="10">
        <v>0</v>
      </c>
      <c r="K15" s="11">
        <f>IF(B15="","",'Wholesale Rate Card - New'!D20)</f>
        <v>42</v>
      </c>
      <c r="M15" s="5" t="str">
        <f>IF(ISBLANK('Wholesale Rate Card - New'!G20),"",'Wholesale Rate Card - New'!H20)</f>
        <v/>
      </c>
      <c r="N15" s="6" t="str">
        <f>IFERROR(IF($M15="","",VLOOKUP($M15,Control!$G:H,2,FALSE)),"")</f>
        <v/>
      </c>
      <c r="O15" s="7" t="str">
        <f>IFERROR(IF($M15="","",VLOOKUP($M15,Control!$G:I,3,FALSE)),"")</f>
        <v/>
      </c>
      <c r="P15" s="8" t="str">
        <f>IFERROR(IF($M15="","",VLOOKUP($M15,Control!$G:J,4,FALSE)),"")</f>
        <v/>
      </c>
      <c r="Q15" s="7" t="str">
        <f>IFERROR(IF($M15="","",VLOOKUP($M15,Control!$G:K,5,FALSE)),"")</f>
        <v/>
      </c>
      <c r="R15" s="9" t="str">
        <f t="shared" si="1"/>
        <v/>
      </c>
      <c r="S15" s="10" t="str">
        <f>IF(M15="","",'Wholesale Rate Card - New'!K20)</f>
        <v/>
      </c>
      <c r="T15" s="7" t="str">
        <f>IF(M15="","",'Wholesale Rate Card - New'!I20)</f>
        <v/>
      </c>
      <c r="U15" s="12"/>
      <c r="V15" s="10" t="str">
        <f>IF(M15="","",'Wholesale Rate Card - New'!J20)</f>
        <v/>
      </c>
    </row>
    <row r="16" spans="2:22" ht="30" customHeight="1" x14ac:dyDescent="0.2">
      <c r="B16" s="5" t="str">
        <f>IF(ISBLANK('Wholesale Rate Card - New'!A21),"",'Wholesale Rate Card - New'!B21)</f>
        <v>Landing Page</v>
      </c>
      <c r="C16" s="6" t="str">
        <f>IFERROR(IF($B16="","",VLOOKUP($B16,Control!A:B,2,FALSE)),"")</f>
        <v>Brand Awareness, Site Traffic, eCommerce, or Form Fills</v>
      </c>
      <c r="D16" s="7" t="str">
        <f>IFERROR(IF($B16="","",VLOOKUP($B16,Control!A:C,3,FALSE)),"")</f>
        <v>N/A</v>
      </c>
      <c r="E16" s="8" t="str">
        <f>IFERROR(IF($B16="","",VLOOKUP($B16,Control!A:D,4,FALSE)),"")</f>
        <v>N/A</v>
      </c>
      <c r="F16" s="7" t="str">
        <f>IFERROR(IF($B16="","",VLOOKUP($B16,Control!A:E,5,FALSE)),"")</f>
        <v>Landing Page</v>
      </c>
      <c r="G16" s="9">
        <f t="shared" si="0"/>
        <v>0</v>
      </c>
      <c r="H16" s="10">
        <f>IF(B16="","",'Wholesale Rate Card - New'!E21)</f>
        <v>150</v>
      </c>
      <c r="I16" s="7" t="str">
        <f>IF(B16="","",'Wholesale Rate Card - New'!C21)</f>
        <v>CPM</v>
      </c>
      <c r="J16" s="10">
        <v>0</v>
      </c>
      <c r="K16" s="11">
        <f>IF(B16="","",'Wholesale Rate Card - New'!D21)</f>
        <v>75</v>
      </c>
      <c r="M16" s="5" t="str">
        <f>IF(ISBLANK('Wholesale Rate Card - New'!G21),"",'Wholesale Rate Card - New'!H21)</f>
        <v/>
      </c>
      <c r="N16" s="6" t="str">
        <f>IFERROR(IF($M16="","",VLOOKUP($M16,Control!$G:H,2,FALSE)),"")</f>
        <v/>
      </c>
      <c r="O16" s="7" t="str">
        <f>IFERROR(IF($M16="","",VLOOKUP($M16,Control!$G:I,3,FALSE)),"")</f>
        <v/>
      </c>
      <c r="P16" s="8" t="str">
        <f>IFERROR(IF($M16="","",VLOOKUP($M16,Control!$G:J,4,FALSE)),"")</f>
        <v/>
      </c>
      <c r="Q16" s="7" t="str">
        <f>IFERROR(IF($M16="","",VLOOKUP($M16,Control!$G:K,5,FALSE)),"")</f>
        <v/>
      </c>
      <c r="R16" s="9" t="str">
        <f t="shared" si="1"/>
        <v/>
      </c>
      <c r="S16" s="10" t="str">
        <f>IF(M16="","",'Wholesale Rate Card - New'!K21)</f>
        <v/>
      </c>
      <c r="T16" s="7" t="str">
        <f>IF(M16="","",'Wholesale Rate Card - New'!I21)</f>
        <v/>
      </c>
      <c r="U16" s="12"/>
      <c r="V16" s="10" t="str">
        <f>IF(M16="","",'Wholesale Rate Card - New'!J21)</f>
        <v/>
      </c>
    </row>
    <row r="17" spans="2:22" ht="30" customHeight="1" x14ac:dyDescent="0.2">
      <c r="B17" s="5" t="str">
        <f>IF(ISBLANK('Wholesale Rate Card - New'!A22),"",'Wholesale Rate Card - New'!B22)</f>
        <v>LinkedIn Marketing (Click)</v>
      </c>
      <c r="C17" s="6" t="str">
        <f>IFERROR(IF($B17="","",VLOOKUP($B17,Control!A:B,2,FALSE)),"")</f>
        <v>Site Traffic</v>
      </c>
      <c r="D17" s="7" t="str">
        <f>IFERROR(IF($B17="","",VLOOKUP($B17,Control!A:C,3,FALSE)),"")</f>
        <v>Enter Audience</v>
      </c>
      <c r="E17" s="8" t="str">
        <f>IFERROR(IF($B17="","",VLOOKUP($B17,Control!A:D,4,FALSE)),"")</f>
        <v>US, State, DMA or Zip Codes</v>
      </c>
      <c r="F17" s="7" t="str">
        <f>IFERROR(IF($B17="","",VLOOKUP($B17,Control!A:E,5,FALSE)),"")</f>
        <v>Banner Ad</v>
      </c>
      <c r="G17" s="9">
        <f t="shared" si="0"/>
        <v>0</v>
      </c>
      <c r="H17" s="10">
        <f>IF(B17="","",'Wholesale Rate Card - New'!E22)</f>
        <v>10.5</v>
      </c>
      <c r="I17" s="7" t="str">
        <f>IF(B17="","",'Wholesale Rate Card - New'!C22)</f>
        <v>CPC</v>
      </c>
      <c r="J17" s="10">
        <v>0</v>
      </c>
      <c r="K17" s="11">
        <f>IF(B17="","",'Wholesale Rate Card - New'!D22)</f>
        <v>7</v>
      </c>
      <c r="M17" s="5" t="str">
        <f>IF(ISBLANK('Wholesale Rate Card - New'!G22),"",'Wholesale Rate Card - New'!H22)</f>
        <v/>
      </c>
      <c r="N17" s="6" t="str">
        <f>IFERROR(IF($M17="","",VLOOKUP($M17,Control!$G:H,2,FALSE)),"")</f>
        <v/>
      </c>
      <c r="O17" s="7" t="str">
        <f>IFERROR(IF($M17="","",VLOOKUP($M17,Control!$G:I,3,FALSE)),"")</f>
        <v/>
      </c>
      <c r="P17" s="8" t="str">
        <f>IFERROR(IF($M17="","",VLOOKUP($M17,Control!$G:J,4,FALSE)),"")</f>
        <v/>
      </c>
      <c r="Q17" s="7" t="str">
        <f>IFERROR(IF($M17="","",VLOOKUP($M17,Control!$G:K,5,FALSE)),"")</f>
        <v/>
      </c>
      <c r="R17" s="9" t="str">
        <f t="shared" si="1"/>
        <v/>
      </c>
      <c r="S17" s="10" t="str">
        <f>IF(M17="","",'Wholesale Rate Card - New'!K22)</f>
        <v/>
      </c>
      <c r="T17" s="7" t="str">
        <f>IF(M17="","",'Wholesale Rate Card - New'!I22)</f>
        <v/>
      </c>
      <c r="U17" s="12"/>
      <c r="V17" s="10" t="str">
        <f>IF(M17="","",'Wholesale Rate Card - New'!J22)</f>
        <v/>
      </c>
    </row>
    <row r="18" spans="2:22" ht="30" customHeight="1" x14ac:dyDescent="0.2">
      <c r="B18" s="5" t="str">
        <f>IF(ISBLANK('Wholesale Rate Card - New'!A23),"",'Wholesale Rate Card - New'!B23)</f>
        <v>All Access Sports</v>
      </c>
      <c r="C18" s="6" t="str">
        <f>IFERROR(IF($B18="","",VLOOKUP($B18,Control!A:B,2,FALSE)),"")</f>
        <v>Brand Awareness</v>
      </c>
      <c r="D18" s="7" t="str">
        <f>IFERROR(IF($B18="","",VLOOKUP($B18,Control!A:C,3,FALSE)),"")</f>
        <v>All LIVE Sports</v>
      </c>
      <c r="E18" s="8" t="str">
        <f>IFERROR(IF($B18="","",VLOOKUP($B18,Control!A:D,4,FALSE)),"")</f>
        <v>US, State, DMA or Zip Codes</v>
      </c>
      <c r="F18" s="7" t="str">
        <f>IFERROR(IF($B18="","",VLOOKUP($B18,Control!A:E,5,FALSE)),"")</f>
        <v>STV</v>
      </c>
      <c r="G18" s="9">
        <f t="shared" si="0"/>
        <v>0</v>
      </c>
      <c r="H18" s="10">
        <f>IF(B18="","",'Wholesale Rate Card - New'!E23)</f>
        <v>94.5</v>
      </c>
      <c r="I18" s="7" t="str">
        <f>IF(B18="","",'Wholesale Rate Card - New'!C23)</f>
        <v>CPM</v>
      </c>
      <c r="J18" s="10">
        <v>0</v>
      </c>
      <c r="K18" s="11">
        <f>IF(B18="","",'Wholesale Rate Card - New'!D23)</f>
        <v>63</v>
      </c>
      <c r="M18" s="5" t="str">
        <f>IF(ISBLANK('Wholesale Rate Card - New'!G23),"",'Wholesale Rate Card - New'!H23)</f>
        <v/>
      </c>
      <c r="N18" s="6" t="str">
        <f>IFERROR(IF($M18="","",VLOOKUP($M18,Control!$G:H,2,FALSE)),"")</f>
        <v/>
      </c>
      <c r="O18" s="7" t="str">
        <f>IFERROR(IF($M18="","",VLOOKUP($M18,Control!$G:I,3,FALSE)),"")</f>
        <v/>
      </c>
      <c r="P18" s="8" t="str">
        <f>IFERROR(IF($M18="","",VLOOKUP($M18,Control!$G:J,4,FALSE)),"")</f>
        <v/>
      </c>
      <c r="Q18" s="7" t="str">
        <f>IFERROR(IF($M18="","",VLOOKUP($M18,Control!$G:K,5,FALSE)),"")</f>
        <v/>
      </c>
      <c r="R18" s="9" t="str">
        <f t="shared" si="1"/>
        <v/>
      </c>
      <c r="S18" s="10" t="str">
        <f>IF(M18="","",'Wholesale Rate Card - New'!K23)</f>
        <v/>
      </c>
      <c r="T18" s="7" t="str">
        <f>IF(M18="","",'Wholesale Rate Card - New'!I23)</f>
        <v/>
      </c>
      <c r="U18" s="12"/>
      <c r="V18" s="10" t="str">
        <f>IF(M18="","",'Wholesale Rate Card - New'!J23)</f>
        <v/>
      </c>
    </row>
    <row r="19" spans="2:22" ht="30" customHeight="1" x14ac:dyDescent="0.2">
      <c r="B19" s="5" t="str">
        <f>IF(ISBLANK('Wholesale Rate Card - New'!A24),"",'Wholesale Rate Card - New'!B24)</f>
        <v>All Star Live Sports RON</v>
      </c>
      <c r="C19" s="6" t="str">
        <f>IFERROR(IF($B19="","",VLOOKUP($B19,Control!A:B,2,FALSE)),"")</f>
        <v>Brand Awareness</v>
      </c>
      <c r="D19" s="7" t="str">
        <f>IFERROR(IF($B19="","",VLOOKUP($B19,Control!A:C,3,FALSE)),"")</f>
        <v>NFL Fans</v>
      </c>
      <c r="E19" s="8" t="str">
        <f>IFERROR(IF($B19="","",VLOOKUP($B19,Control!A:D,4,FALSE)),"")</f>
        <v>US, State, DMA or Zip Codes</v>
      </c>
      <c r="F19" s="7" t="str">
        <f>IFERROR(IF($B19="","",VLOOKUP($B19,Control!A:E,5,FALSE)),"")</f>
        <v>STV</v>
      </c>
      <c r="G19" s="9">
        <f t="shared" si="0"/>
        <v>0</v>
      </c>
      <c r="H19" s="10">
        <f>IF(B19="","",'Wholesale Rate Card - New'!E24)</f>
        <v>100</v>
      </c>
      <c r="I19" s="7" t="str">
        <f>IF(B19="","",'Wholesale Rate Card - New'!C24)</f>
        <v>CPM</v>
      </c>
      <c r="J19" s="10">
        <v>0</v>
      </c>
      <c r="K19" s="11">
        <f>IF(B19="","",'Wholesale Rate Card - New'!D24)</f>
        <v>70</v>
      </c>
      <c r="M19" s="5" t="str">
        <f>IF(ISBLANK('Wholesale Rate Card - New'!G24),"",'Wholesale Rate Card - New'!H24)</f>
        <v/>
      </c>
      <c r="N19" s="6" t="str">
        <f>IFERROR(IF($M19="","",VLOOKUP($M19,Control!$G:H,2,FALSE)),"")</f>
        <v/>
      </c>
      <c r="O19" s="7" t="str">
        <f>IFERROR(IF($M19="","",VLOOKUP($M19,Control!$G:I,3,FALSE)),"")</f>
        <v/>
      </c>
      <c r="P19" s="8" t="str">
        <f>IFERROR(IF($M19="","",VLOOKUP($M19,Control!$G:J,4,FALSE)),"")</f>
        <v/>
      </c>
      <c r="Q19" s="7" t="str">
        <f>IFERROR(IF($M19="","",VLOOKUP($M19,Control!$G:K,5,FALSE)),"")</f>
        <v/>
      </c>
      <c r="R19" s="9" t="str">
        <f t="shared" si="1"/>
        <v/>
      </c>
      <c r="S19" s="10" t="str">
        <f>IF(M19="","",'Wholesale Rate Card - New'!K24)</f>
        <v/>
      </c>
      <c r="T19" s="7" t="str">
        <f>IF(M19="","",'Wholesale Rate Card - New'!I24)</f>
        <v/>
      </c>
      <c r="U19" s="12"/>
      <c r="V19" s="10" t="str">
        <f>IF(M19="","",'Wholesale Rate Card - New'!J24)</f>
        <v/>
      </c>
    </row>
    <row r="20" spans="2:22" ht="30" customHeight="1" x14ac:dyDescent="0.2">
      <c r="B20" s="5" t="str">
        <f>IF(ISBLANK('Wholesale Rate Card - New'!A25),"",'Wholesale Rate Card - New'!B25)</f>
        <v>First Down Package</v>
      </c>
      <c r="C20" s="6" t="str">
        <f>IFERROR(IF($B20="","",VLOOKUP($B20,Control!A:B,2,FALSE)),"")</f>
        <v>Brand Awareness</v>
      </c>
      <c r="D20" s="7" t="str">
        <f>IFERROR(IF($B20="","",VLOOKUP($B20,Control!A:C,3,FALSE)),"")</f>
        <v>NFL Fans</v>
      </c>
      <c r="E20" s="8" t="str">
        <f>IFERROR(IF($B20="","",VLOOKUP($B20,Control!A:D,4,FALSE)),"")</f>
        <v>US, State, DMA or Zip Codes</v>
      </c>
      <c r="F20" s="7" t="str">
        <f>IFERROR(IF($B20="","",VLOOKUP($B20,Control!A:E,5,FALSE)),"")</f>
        <v>STV</v>
      </c>
      <c r="G20" s="9">
        <f t="shared" si="0"/>
        <v>0</v>
      </c>
      <c r="H20" s="10">
        <f>IF(B20="","",'Wholesale Rate Card - New'!E25)</f>
        <v>145</v>
      </c>
      <c r="I20" s="7" t="str">
        <f>IF(B20="","",'Wholesale Rate Card - New'!C25)</f>
        <v>CPM</v>
      </c>
      <c r="J20" s="10">
        <v>0</v>
      </c>
      <c r="K20" s="11">
        <f>IF(B20="","",'Wholesale Rate Card - New'!D25)</f>
        <v>93</v>
      </c>
      <c r="M20" s="5" t="str">
        <f>IF(ISBLANK('Wholesale Rate Card - New'!G25),"",'Wholesale Rate Card - New'!H25)</f>
        <v/>
      </c>
      <c r="N20" s="6" t="str">
        <f>IFERROR(IF($M20="","",VLOOKUP($M20,Control!$G:H,2,FALSE)),"")</f>
        <v/>
      </c>
      <c r="O20" s="7" t="str">
        <f>IFERROR(IF($M20="","",VLOOKUP($M20,Control!$G:I,3,FALSE)),"")</f>
        <v/>
      </c>
      <c r="P20" s="8" t="str">
        <f>IFERROR(IF($M20="","",VLOOKUP($M20,Control!$G:J,4,FALSE)),"")</f>
        <v/>
      </c>
      <c r="Q20" s="7" t="str">
        <f>IFERROR(IF($M20="","",VLOOKUP($M20,Control!$G:K,5,FALSE)),"")</f>
        <v/>
      </c>
      <c r="R20" s="9" t="str">
        <f t="shared" si="1"/>
        <v/>
      </c>
      <c r="S20" s="10" t="str">
        <f>IF(M20="","",'Wholesale Rate Card - New'!K25)</f>
        <v/>
      </c>
      <c r="T20" s="7" t="str">
        <f>IF(M20="","",'Wholesale Rate Card - New'!I25)</f>
        <v/>
      </c>
      <c r="U20" s="12"/>
      <c r="V20" s="10" t="str">
        <f>IF(M20="","",'Wholesale Rate Card - New'!J25)</f>
        <v/>
      </c>
    </row>
    <row r="21" spans="2:22" ht="30" customHeight="1" x14ac:dyDescent="0.2">
      <c r="B21" s="5" t="str">
        <f>IF(ISBLANK('Wholesale Rate Card - New'!A26),"",'Wholesale Rate Card - New'!B26)</f>
        <v>League Pack</v>
      </c>
      <c r="C21" s="6" t="str">
        <f>IFERROR(IF($B21="","",VLOOKUP($B21,Control!A:B,2,FALSE)),"")</f>
        <v>Brand Awareness</v>
      </c>
      <c r="D21" s="7" t="str">
        <f>IFERROR(IF($B21="","",VLOOKUP($B21,Control!A:C,3,FALSE)),"")</f>
        <v>League Fans</v>
      </c>
      <c r="E21" s="8" t="str">
        <f>IFERROR(IF($B21="","",VLOOKUP($B21,Control!A:D,4,FALSE)),"")</f>
        <v>US, State, DMA or Zip Codes</v>
      </c>
      <c r="F21" s="7" t="str">
        <f>IFERROR(IF($B21="","",VLOOKUP($B21,Control!A:E,5,FALSE)),"")</f>
        <v>STV</v>
      </c>
      <c r="G21" s="9">
        <f t="shared" si="0"/>
        <v>0</v>
      </c>
      <c r="H21" s="10">
        <f>IF(B21="","",'Wholesale Rate Card - New'!E26)</f>
        <v>138.6</v>
      </c>
      <c r="I21" s="7" t="str">
        <f>IF(B21="","",'Wholesale Rate Card - New'!C26)</f>
        <v>CPM</v>
      </c>
      <c r="J21" s="10">
        <v>0</v>
      </c>
      <c r="K21" s="11">
        <f>IF(B21="","",'Wholesale Rate Card - New'!D26)</f>
        <v>90</v>
      </c>
      <c r="M21" s="5" t="str">
        <f>IF(ISBLANK('Wholesale Rate Card - New'!G26),"",'Wholesale Rate Card - New'!H26)</f>
        <v/>
      </c>
      <c r="N21" s="6" t="str">
        <f>IFERROR(IF($M21="","",VLOOKUP($M21,Control!$G:H,2,FALSE)),"")</f>
        <v/>
      </c>
      <c r="O21" s="7" t="str">
        <f>IFERROR(IF($M21="","",VLOOKUP($M21,Control!$G:I,3,FALSE)),"")</f>
        <v/>
      </c>
      <c r="P21" s="8" t="str">
        <f>IFERROR(IF($M21="","",VLOOKUP($M21,Control!$G:J,4,FALSE)),"")</f>
        <v/>
      </c>
      <c r="Q21" s="7" t="str">
        <f>IFERROR(IF($M21="","",VLOOKUP($M21,Control!$G:K,5,FALSE)),"")</f>
        <v/>
      </c>
      <c r="R21" s="9" t="str">
        <f t="shared" si="1"/>
        <v/>
      </c>
      <c r="S21" s="10" t="str">
        <f>IF(M21="","",'Wholesale Rate Card - New'!K26)</f>
        <v/>
      </c>
      <c r="T21" s="7" t="str">
        <f>IF(M21="","",'Wholesale Rate Card - New'!I26)</f>
        <v/>
      </c>
      <c r="U21" s="12"/>
      <c r="V21" s="10" t="str">
        <f>IF(M21="","",'Wholesale Rate Card - New'!J26)</f>
        <v/>
      </c>
    </row>
    <row r="22" spans="2:22" ht="30" customHeight="1" x14ac:dyDescent="0.2">
      <c r="B22" s="5" t="str">
        <f>IF(ISBLANK('Wholesale Rate Card - New'!A27),"",'Wholesale Rate Card - New'!B27)</f>
        <v>Live Sports STV (All Sports RON)</v>
      </c>
      <c r="C22" s="6" t="str">
        <f>IFERROR(IF($B22="","",VLOOKUP($B22,Control!A:B,2,FALSE)),"")</f>
        <v>Brand Awareness</v>
      </c>
      <c r="D22" s="7" t="str">
        <f>IFERROR(IF($B22="","",VLOOKUP($B22,Control!A:C,3,FALSE)),"")</f>
        <v>All LIVE Sports</v>
      </c>
      <c r="E22" s="8" t="str">
        <f>IFERROR(IF($B22="","",VLOOKUP($B22,Control!A:D,4,FALSE)),"")</f>
        <v>US, State, DMA or Zip Codes</v>
      </c>
      <c r="F22" s="7" t="str">
        <f>IFERROR(IF($B22="","",VLOOKUP($B22,Control!A:E,5,FALSE)),"")</f>
        <v>STV</v>
      </c>
      <c r="G22" s="9">
        <f t="shared" si="0"/>
        <v>0</v>
      </c>
      <c r="H22" s="10">
        <f>IF(B22="","",'Wholesale Rate Card - New'!E27)</f>
        <v>105</v>
      </c>
      <c r="I22" s="7" t="str">
        <f>IF(B22="","",'Wholesale Rate Card - New'!C27)</f>
        <v>CPM</v>
      </c>
      <c r="J22" s="10">
        <v>0</v>
      </c>
      <c r="K22" s="11">
        <f>IF(B22="","",'Wholesale Rate Card - New'!D27)</f>
        <v>70</v>
      </c>
      <c r="M22" s="5" t="str">
        <f>IF(ISBLANK('Wholesale Rate Card - New'!G27),"",'Wholesale Rate Card - New'!H27)</f>
        <v/>
      </c>
      <c r="N22" s="6" t="str">
        <f>IFERROR(IF($M22="","",VLOOKUP($M22,Control!$G:H,2,FALSE)),"")</f>
        <v/>
      </c>
      <c r="O22" s="7" t="str">
        <f>IFERROR(IF($M22="","",VLOOKUP($M22,Control!$G:I,3,FALSE)),"")</f>
        <v/>
      </c>
      <c r="P22" s="8" t="str">
        <f>IFERROR(IF($M22="","",VLOOKUP($M22,Control!$G:J,4,FALSE)),"")</f>
        <v/>
      </c>
      <c r="Q22" s="7" t="str">
        <f>IFERROR(IF($M22="","",VLOOKUP($M22,Control!$G:K,5,FALSE)),"")</f>
        <v/>
      </c>
      <c r="R22" s="9" t="str">
        <f t="shared" si="1"/>
        <v/>
      </c>
      <c r="S22" s="10" t="str">
        <f>IF(M22="","",'Wholesale Rate Card - New'!K27)</f>
        <v/>
      </c>
      <c r="T22" s="7" t="str">
        <f>IF(M22="","",'Wholesale Rate Card - New'!I27)</f>
        <v/>
      </c>
      <c r="U22" s="12"/>
      <c r="V22" s="10" t="str">
        <f>IF(M22="","",'Wholesale Rate Card - New'!J27)</f>
        <v/>
      </c>
    </row>
    <row r="23" spans="2:22" ht="30" customHeight="1" x14ac:dyDescent="0.2">
      <c r="B23" s="5" t="str">
        <f>IF(ISBLANK('Wholesale Rate Card - New'!A28),"",'Wholesale Rate Card - New'!B28)</f>
        <v>Live Sports STV (MLB)</v>
      </c>
      <c r="C23" s="6" t="str">
        <f>IFERROR(IF($B23="","",VLOOKUP($B23,Control!A:B,2,FALSE)),"")</f>
        <v>Brand Awareness</v>
      </c>
      <c r="D23" s="7" t="str">
        <f>IFERROR(IF($B23="","",VLOOKUP($B23,Control!A:C,3,FALSE)),"")</f>
        <v>LIVE MLB</v>
      </c>
      <c r="E23" s="8" t="str">
        <f>IFERROR(IF($B23="","",VLOOKUP($B23,Control!A:D,4,FALSE)),"")</f>
        <v>US, State, DMA or Zip Codes</v>
      </c>
      <c r="F23" s="7" t="str">
        <f>IFERROR(IF($B23="","",VLOOKUP($B23,Control!A:E,5,FALSE)),"")</f>
        <v>STV</v>
      </c>
      <c r="G23" s="9">
        <f t="shared" si="0"/>
        <v>0</v>
      </c>
      <c r="H23" s="10">
        <f>IF(B23="","",'Wholesale Rate Card - New'!E28)</f>
        <v>138.6</v>
      </c>
      <c r="I23" s="7" t="str">
        <f>IF(B23="","",'Wholesale Rate Card - New'!C28)</f>
        <v>CPM</v>
      </c>
      <c r="J23" s="10">
        <v>0</v>
      </c>
      <c r="K23" s="11">
        <f>IF(B23="","",'Wholesale Rate Card - New'!D28)</f>
        <v>90</v>
      </c>
      <c r="M23" s="5" t="str">
        <f>IF(ISBLANK('Wholesale Rate Card - New'!G28),"",'Wholesale Rate Card - New'!H28)</f>
        <v/>
      </c>
      <c r="N23" s="6" t="str">
        <f>IFERROR(IF($M23="","",VLOOKUP($M23,Control!$G:H,2,FALSE)),"")</f>
        <v/>
      </c>
      <c r="O23" s="7" t="str">
        <f>IFERROR(IF($M23="","",VLOOKUP($M23,Control!$G:I,3,FALSE)),"")</f>
        <v/>
      </c>
      <c r="P23" s="8" t="str">
        <f>IFERROR(IF($M23="","",VLOOKUP($M23,Control!$G:J,4,FALSE)),"")</f>
        <v/>
      </c>
      <c r="Q23" s="7" t="str">
        <f>IFERROR(IF($M23="","",VLOOKUP($M23,Control!$G:K,5,FALSE)),"")</f>
        <v/>
      </c>
      <c r="R23" s="9" t="str">
        <f t="shared" si="1"/>
        <v/>
      </c>
      <c r="S23" s="10" t="str">
        <f>IF(M23="","",'Wholesale Rate Card - New'!K28)</f>
        <v/>
      </c>
      <c r="T23" s="7" t="str">
        <f>IF(M23="","",'Wholesale Rate Card - New'!I28)</f>
        <v/>
      </c>
      <c r="U23" s="12"/>
      <c r="V23" s="10" t="str">
        <f>IF(M23="","",'Wholesale Rate Card - New'!J28)</f>
        <v/>
      </c>
    </row>
    <row r="24" spans="2:22" ht="30" customHeight="1" x14ac:dyDescent="0.2">
      <c r="B24" s="5" t="str">
        <f>IF(ISBLANK('Wholesale Rate Card - New'!A29),"",'Wholesale Rate Card - New'!B29)</f>
        <v>Live Sports STV (NBA)</v>
      </c>
      <c r="C24" s="6" t="str">
        <f>IFERROR(IF($B24="","",VLOOKUP($B24,Control!A:B,2,FALSE)),"")</f>
        <v>Brand Awareness</v>
      </c>
      <c r="D24" s="7" t="str">
        <f>IFERROR(IF($B24="","",VLOOKUP($B24,Control!A:C,3,FALSE)),"")</f>
        <v>LIVE NBA</v>
      </c>
      <c r="E24" s="8" t="str">
        <f>IFERROR(IF($B24="","",VLOOKUP($B24,Control!A:D,4,FALSE)),"")</f>
        <v>US, State, DMA or Zip Codes</v>
      </c>
      <c r="F24" s="7" t="str">
        <f>IFERROR(IF($B24="","",VLOOKUP($B24,Control!A:E,5,FALSE)),"")</f>
        <v>STV</v>
      </c>
      <c r="G24" s="9">
        <f t="shared" si="0"/>
        <v>0</v>
      </c>
      <c r="H24" s="10">
        <f>IF(B24="","",'Wholesale Rate Card - New'!E29)</f>
        <v>136.5</v>
      </c>
      <c r="I24" s="7" t="str">
        <f>IF(B24="","",'Wholesale Rate Card - New'!C29)</f>
        <v>CPM</v>
      </c>
      <c r="J24" s="10">
        <v>0</v>
      </c>
      <c r="K24" s="11">
        <f>IF(B24="","",'Wholesale Rate Card - New'!D29)</f>
        <v>90</v>
      </c>
      <c r="M24" s="5" t="str">
        <f>IF(ISBLANK('Wholesale Rate Card - New'!G29),"",'Wholesale Rate Card - New'!H29)</f>
        <v/>
      </c>
      <c r="N24" s="6" t="str">
        <f>IFERROR(IF($M24="","",VLOOKUP($M24,Control!$G:H,2,FALSE)),"")</f>
        <v/>
      </c>
      <c r="O24" s="7" t="str">
        <f>IFERROR(IF($M24="","",VLOOKUP($M24,Control!$G:I,3,FALSE)),"")</f>
        <v/>
      </c>
      <c r="P24" s="8" t="str">
        <f>IFERROR(IF($M24="","",VLOOKUP($M24,Control!$G:J,4,FALSE)),"")</f>
        <v/>
      </c>
      <c r="Q24" s="7" t="str">
        <f>IFERROR(IF($M24="","",VLOOKUP($M24,Control!$G:K,5,FALSE)),"")</f>
        <v/>
      </c>
      <c r="R24" s="9" t="str">
        <f t="shared" si="1"/>
        <v/>
      </c>
      <c r="S24" s="10" t="str">
        <f>IF(M24="","",'Wholesale Rate Card - New'!K29)</f>
        <v/>
      </c>
      <c r="T24" s="7" t="str">
        <f>IF(M24="","",'Wholesale Rate Card - New'!I29)</f>
        <v/>
      </c>
      <c r="U24" s="12"/>
      <c r="V24" s="10" t="str">
        <f>IF(M24="","",'Wholesale Rate Card - New'!J29)</f>
        <v/>
      </c>
    </row>
    <row r="25" spans="2:22" ht="30" customHeight="1" x14ac:dyDescent="0.2">
      <c r="B25" s="5" t="str">
        <f>IF(ISBLANK('Wholesale Rate Card - New'!A30),"",'Wholesale Rate Card - New'!B30)</f>
        <v>Live Sports STV (NCAA Football)</v>
      </c>
      <c r="C25" s="6" t="str">
        <f>IFERROR(IF($B25="","",VLOOKUP($B25,Control!A:B,2,FALSE)),"")</f>
        <v>Brand Awareness</v>
      </c>
      <c r="D25" s="7" t="str">
        <f>IFERROR(IF($B25="","",VLOOKUP($B25,Control!A:C,3,FALSE)),"")</f>
        <v>LIVE NCAA Football</v>
      </c>
      <c r="E25" s="8" t="str">
        <f>IFERROR(IF($B25="","",VLOOKUP($B25,Control!A:D,4,FALSE)),"")</f>
        <v>US, State, DMA or Zip Codes</v>
      </c>
      <c r="F25" s="7" t="str">
        <f>IFERROR(IF($B25="","",VLOOKUP($B25,Control!A:E,5,FALSE)),"")</f>
        <v>STV</v>
      </c>
      <c r="G25" s="9">
        <f t="shared" si="0"/>
        <v>0</v>
      </c>
      <c r="H25" s="10">
        <f>IF(B25="","",'Wholesale Rate Card - New'!E30)</f>
        <v>138.6</v>
      </c>
      <c r="I25" s="7" t="str">
        <f>IF(B25="","",'Wholesale Rate Card - New'!C30)</f>
        <v>CPM</v>
      </c>
      <c r="J25" s="10">
        <v>0</v>
      </c>
      <c r="K25" s="11">
        <f>IF(B25="","",'Wholesale Rate Card - New'!D30)</f>
        <v>90</v>
      </c>
      <c r="M25" s="5" t="str">
        <f>IF(ISBLANK('Wholesale Rate Card - New'!G30),"",'Wholesale Rate Card - New'!H30)</f>
        <v/>
      </c>
      <c r="N25" s="6" t="str">
        <f>IFERROR(IF($M25="","",VLOOKUP($M25,Control!$G:H,2,FALSE)),"")</f>
        <v/>
      </c>
      <c r="O25" s="7" t="str">
        <f>IFERROR(IF($M25="","",VLOOKUP($M25,Control!$G:I,3,FALSE)),"")</f>
        <v/>
      </c>
      <c r="P25" s="8" t="str">
        <f>IFERROR(IF($M25="","",VLOOKUP($M25,Control!$G:J,4,FALSE)),"")</f>
        <v/>
      </c>
      <c r="Q25" s="7" t="str">
        <f>IFERROR(IF($M25="","",VLOOKUP($M25,Control!$G:K,5,FALSE)),"")</f>
        <v/>
      </c>
      <c r="R25" s="9" t="str">
        <f t="shared" si="1"/>
        <v/>
      </c>
      <c r="S25" s="10" t="str">
        <f>IF(M25="","",'Wholesale Rate Card - New'!K30)</f>
        <v/>
      </c>
      <c r="T25" s="7" t="str">
        <f>IF(M25="","",'Wholesale Rate Card - New'!I30)</f>
        <v/>
      </c>
      <c r="U25" s="12"/>
      <c r="V25" s="10" t="str">
        <f>IF(M25="","",'Wholesale Rate Card - New'!J30)</f>
        <v/>
      </c>
    </row>
    <row r="26" spans="2:22" ht="30" customHeight="1" x14ac:dyDescent="0.2">
      <c r="B26" s="5" t="str">
        <f>IF(ISBLANK('Wholesale Rate Card - New'!A31),"",'Wholesale Rate Card - New'!B31)</f>
        <v>Live Sports STV (NCAA Men's Basketball)</v>
      </c>
      <c r="C26" s="6" t="str">
        <f>IFERROR(IF($B26="","",VLOOKUP($B26,Control!A:B,2,FALSE)),"")</f>
        <v>Brand Awareness</v>
      </c>
      <c r="D26" s="7" t="str">
        <f>IFERROR(IF($B26="","",VLOOKUP($B26,Control!A:C,3,FALSE)),"")</f>
        <v>LIVE NCAA Men's Basketball</v>
      </c>
      <c r="E26" s="8" t="str">
        <f>IFERROR(IF($B26="","",VLOOKUP($B26,Control!A:D,4,FALSE)),"")</f>
        <v>US, State, DMA or Zip Codes</v>
      </c>
      <c r="F26" s="7" t="str">
        <f>IFERROR(IF($B26="","",VLOOKUP($B26,Control!A:E,5,FALSE)),"")</f>
        <v>STV</v>
      </c>
      <c r="G26" s="9">
        <f t="shared" si="0"/>
        <v>0</v>
      </c>
      <c r="H26" s="10">
        <f>IF(B26="","",'Wholesale Rate Card - New'!E31)</f>
        <v>133.35</v>
      </c>
      <c r="I26" s="7" t="str">
        <f>IF(B26="","",'Wholesale Rate Card - New'!C31)</f>
        <v>CPM</v>
      </c>
      <c r="J26" s="10">
        <v>0</v>
      </c>
      <c r="K26" s="11">
        <f>IF(B26="","",'Wholesale Rate Card - New'!D31)</f>
        <v>90</v>
      </c>
      <c r="M26" s="5" t="str">
        <f>IF(ISBLANK('Wholesale Rate Card - New'!G31),"",'Wholesale Rate Card - New'!H31)</f>
        <v/>
      </c>
      <c r="N26" s="6" t="str">
        <f>IFERROR(IF($M26="","",VLOOKUP($M26,Control!$G:H,2,FALSE)),"")</f>
        <v/>
      </c>
      <c r="O26" s="7" t="str">
        <f>IFERROR(IF($M26="","",VLOOKUP($M26,Control!$G:I,3,FALSE)),"")</f>
        <v/>
      </c>
      <c r="P26" s="8" t="str">
        <f>IFERROR(IF($M26="","",VLOOKUP($M26,Control!$G:J,4,FALSE)),"")</f>
        <v/>
      </c>
      <c r="Q26" s="7" t="str">
        <f>IFERROR(IF($M26="","",VLOOKUP($M26,Control!$G:K,5,FALSE)),"")</f>
        <v/>
      </c>
      <c r="R26" s="9" t="str">
        <f t="shared" si="1"/>
        <v/>
      </c>
      <c r="S26" s="10" t="str">
        <f>IF(M26="","",'Wholesale Rate Card - New'!K31)</f>
        <v/>
      </c>
      <c r="T26" s="7" t="str">
        <f>IF(M26="","",'Wholesale Rate Card - New'!I31)</f>
        <v/>
      </c>
      <c r="U26" s="12"/>
      <c r="V26" s="10" t="str">
        <f>IF(M26="","",'Wholesale Rate Card - New'!J31)</f>
        <v/>
      </c>
    </row>
    <row r="27" spans="2:22" ht="30" customHeight="1" x14ac:dyDescent="0.2">
      <c r="B27" s="5" t="str">
        <f>IF(ISBLANK('Wholesale Rate Card - New'!A32),"",'Wholesale Rate Card - New'!B32)</f>
        <v>Live Sports STV (NFL)</v>
      </c>
      <c r="C27" s="6" t="str">
        <f>IFERROR(IF($B27="","",VLOOKUP($B27,Control!A:B,2,FALSE)),"")</f>
        <v>Brand Awareness</v>
      </c>
      <c r="D27" s="7" t="str">
        <f>IFERROR(IF($B27="","",VLOOKUP($B27,Control!A:C,3,FALSE)),"")</f>
        <v>LIVE NFL</v>
      </c>
      <c r="E27" s="8" t="str">
        <f>IFERROR(IF($B27="","",VLOOKUP($B27,Control!A:D,4,FALSE)),"")</f>
        <v>US, State, DMA or Zip Codes</v>
      </c>
      <c r="F27" s="7" t="str">
        <f>IFERROR(IF($B27="","",VLOOKUP($B27,Control!A:E,5,FALSE)),"")</f>
        <v>STV</v>
      </c>
      <c r="G27" s="9">
        <f t="shared" si="0"/>
        <v>0</v>
      </c>
      <c r="H27" s="10">
        <f>IF(B27="","",'Wholesale Rate Card - New'!E32)</f>
        <v>147</v>
      </c>
      <c r="I27" s="7" t="str">
        <f>IF(B27="","",'Wholesale Rate Card - New'!C32)</f>
        <v>CPM</v>
      </c>
      <c r="J27" s="10">
        <v>0</v>
      </c>
      <c r="K27" s="11">
        <f>IF(B27="","",'Wholesale Rate Card - New'!D32)</f>
        <v>90</v>
      </c>
      <c r="M27" s="5" t="str">
        <f>IF(ISBLANK('Wholesale Rate Card - New'!G32),"",'Wholesale Rate Card - New'!H32)</f>
        <v/>
      </c>
      <c r="N27" s="6" t="str">
        <f>IFERROR(IF($M27="","",VLOOKUP($M27,Control!$G:H,2,FALSE)),"")</f>
        <v/>
      </c>
      <c r="O27" s="7" t="str">
        <f>IFERROR(IF($M27="","",VLOOKUP($M27,Control!$G:I,3,FALSE)),"")</f>
        <v/>
      </c>
      <c r="P27" s="8" t="str">
        <f>IFERROR(IF($M27="","",VLOOKUP($M27,Control!$G:J,4,FALSE)),"")</f>
        <v/>
      </c>
      <c r="Q27" s="7" t="str">
        <f>IFERROR(IF($M27="","",VLOOKUP($M27,Control!$G:K,5,FALSE)),"")</f>
        <v/>
      </c>
      <c r="R27" s="9" t="str">
        <f t="shared" si="1"/>
        <v/>
      </c>
      <c r="S27" s="10" t="str">
        <f>IF(M27="","",'Wholesale Rate Card - New'!K32)</f>
        <v/>
      </c>
      <c r="T27" s="7" t="str">
        <f>IF(M27="","",'Wholesale Rate Card - New'!I32)</f>
        <v/>
      </c>
      <c r="U27" s="12"/>
      <c r="V27" s="10" t="str">
        <f>IF(M27="","",'Wholesale Rate Card - New'!J32)</f>
        <v/>
      </c>
    </row>
    <row r="28" spans="2:22" ht="30" customHeight="1" x14ac:dyDescent="0.2">
      <c r="B28" s="5" t="str">
        <f>IF(ISBLANK('Wholesale Rate Card - New'!A33),"",'Wholesale Rate Card - New'!B33)</f>
        <v>Live Sports STV (NHL)</v>
      </c>
      <c r="C28" s="6" t="str">
        <f>IFERROR(IF($B28="","",VLOOKUP($B28,Control!A:B,2,FALSE)),"")</f>
        <v>Brand Awareness</v>
      </c>
      <c r="D28" s="7" t="str">
        <f>IFERROR(IF($B28="","",VLOOKUP($B28,Control!A:C,3,FALSE)),"")</f>
        <v>LIVE NHL</v>
      </c>
      <c r="E28" s="8" t="str">
        <f>IFERROR(IF($B28="","",VLOOKUP($B28,Control!A:D,4,FALSE)),"")</f>
        <v>US, State, DMA or Zip Codes</v>
      </c>
      <c r="F28" s="7" t="str">
        <f>IFERROR(IF($B28="","",VLOOKUP($B28,Control!A:E,5,FALSE)),"")</f>
        <v>STV</v>
      </c>
      <c r="G28" s="9">
        <f t="shared" si="0"/>
        <v>0</v>
      </c>
      <c r="H28" s="10">
        <f>IF(B28="","",'Wholesale Rate Card - New'!E33)</f>
        <v>138.6</v>
      </c>
      <c r="I28" s="7" t="str">
        <f>IF(B28="","",'Wholesale Rate Card - New'!C33)</f>
        <v>CPM</v>
      </c>
      <c r="J28" s="10">
        <v>0</v>
      </c>
      <c r="K28" s="11">
        <f>IF(B28="","",'Wholesale Rate Card - New'!D33)</f>
        <v>90</v>
      </c>
      <c r="M28" s="5" t="str">
        <f>IF(ISBLANK('Wholesale Rate Card - New'!G33),"",'Wholesale Rate Card - New'!H33)</f>
        <v/>
      </c>
      <c r="N28" s="6" t="str">
        <f>IFERROR(IF($M28="","",VLOOKUP($M28,Control!$G:H,2,FALSE)),"")</f>
        <v/>
      </c>
      <c r="O28" s="7" t="str">
        <f>IFERROR(IF($M28="","",VLOOKUP($M28,Control!$G:I,3,FALSE)),"")</f>
        <v/>
      </c>
      <c r="P28" s="8" t="str">
        <f>IFERROR(IF($M28="","",VLOOKUP($M28,Control!$G:J,4,FALSE)),"")</f>
        <v/>
      </c>
      <c r="Q28" s="7" t="str">
        <f>IFERROR(IF($M28="","",VLOOKUP($M28,Control!$G:K,5,FALSE)),"")</f>
        <v/>
      </c>
      <c r="R28" s="9" t="str">
        <f t="shared" si="1"/>
        <v/>
      </c>
      <c r="S28" s="10" t="str">
        <f>IF(M28="","",'Wholesale Rate Card - New'!K33)</f>
        <v/>
      </c>
      <c r="T28" s="7" t="str">
        <f>IF(M28="","",'Wholesale Rate Card - New'!I33)</f>
        <v/>
      </c>
      <c r="U28" s="12"/>
      <c r="V28" s="10" t="str">
        <f>IF(M28="","",'Wholesale Rate Card - New'!J33)</f>
        <v/>
      </c>
    </row>
    <row r="29" spans="2:22" ht="30" customHeight="1" x14ac:dyDescent="0.2">
      <c r="B29" s="5" t="str">
        <f>IF(ISBLANK('Wholesale Rate Card - New'!A34),"",'Wholesale Rate Card - New'!B34)</f>
        <v>Live Sports STV (WNBA)</v>
      </c>
      <c r="C29" s="6" t="str">
        <f>IFERROR(IF($B29="","",VLOOKUP($B29,Control!A:B,2,FALSE)),"")</f>
        <v>Brand Awareness</v>
      </c>
      <c r="D29" s="7" t="str">
        <f>IFERROR(IF($B29="","",VLOOKUP($B29,Control!A:C,3,FALSE)),"")</f>
        <v>LIVE WNBA</v>
      </c>
      <c r="E29" s="8" t="str">
        <f>IFERROR(IF($B29="","",VLOOKUP($B29,Control!A:D,4,FALSE)),"")</f>
        <v>US, State, DMA or Zip Codes</v>
      </c>
      <c r="F29" s="7" t="str">
        <f>IFERROR(IF($B29="","",VLOOKUP($B29,Control!A:E,5,FALSE)),"")</f>
        <v>STV</v>
      </c>
      <c r="G29" s="9">
        <f t="shared" si="0"/>
        <v>0</v>
      </c>
      <c r="H29" s="10">
        <f>IF(B29="","",'Wholesale Rate Card - New'!E34)</f>
        <v>141.75</v>
      </c>
      <c r="I29" s="7" t="str">
        <f>IF(B29="","",'Wholesale Rate Card - New'!C34)</f>
        <v>CPM</v>
      </c>
      <c r="J29" s="10">
        <v>0</v>
      </c>
      <c r="K29" s="11">
        <f>IF(B29="","",'Wholesale Rate Card - New'!D34)</f>
        <v>90</v>
      </c>
      <c r="M29" s="5" t="str">
        <f>IF(ISBLANK('Wholesale Rate Card - New'!G34),"",'Wholesale Rate Card - New'!H34)</f>
        <v/>
      </c>
      <c r="N29" s="6" t="str">
        <f>IFERROR(IF($M29="","",VLOOKUP($M29,Control!$G:H,2,FALSE)),"")</f>
        <v/>
      </c>
      <c r="O29" s="7" t="str">
        <f>IFERROR(IF($M29="","",VLOOKUP($M29,Control!$G:I,3,FALSE)),"")</f>
        <v/>
      </c>
      <c r="P29" s="8" t="str">
        <f>IFERROR(IF($M29="","",VLOOKUP($M29,Control!$G:J,4,FALSE)),"")</f>
        <v/>
      </c>
      <c r="Q29" s="7" t="str">
        <f>IFERROR(IF($M29="","",VLOOKUP($M29,Control!$G:K,5,FALSE)),"")</f>
        <v/>
      </c>
      <c r="R29" s="9" t="str">
        <f t="shared" si="1"/>
        <v/>
      </c>
      <c r="S29" s="10" t="str">
        <f>IF(M29="","",'Wholesale Rate Card - New'!K34)</f>
        <v/>
      </c>
      <c r="T29" s="7" t="str">
        <f>IF(M29="","",'Wholesale Rate Card - New'!I34)</f>
        <v/>
      </c>
      <c r="U29" s="12"/>
      <c r="V29" s="10" t="str">
        <f>IF(M29="","",'Wholesale Rate Card - New'!J34)</f>
        <v/>
      </c>
    </row>
    <row r="30" spans="2:22" ht="30" customHeight="1" x14ac:dyDescent="0.2">
      <c r="B30" s="5" t="str">
        <f>IF(ISBLANK('Wholesale Rate Card - New'!A35),"",'Wholesale Rate Card - New'!B35)</f>
        <v>Team Pack</v>
      </c>
      <c r="C30" s="6" t="str">
        <f>IFERROR(IF($B30="","",VLOOKUP($B30,Control!A:B,2,FALSE)),"")</f>
        <v>Brand Awareness</v>
      </c>
      <c r="D30" s="7" t="str">
        <f>IFERROR(IF($B30="","",VLOOKUP($B30,Control!A:C,3,FALSE)),"")</f>
        <v>Sports Fans</v>
      </c>
      <c r="E30" s="8" t="str">
        <f>IFERROR(IF($B30="","",VLOOKUP($B30,Control!A:D,4,FALSE)),"")</f>
        <v>US, State, DMA or Zip Codes</v>
      </c>
      <c r="F30" s="7" t="str">
        <f>IFERROR(IF($B30="","",VLOOKUP($B30,Control!A:E,5,FALSE)),"")</f>
        <v>STV</v>
      </c>
      <c r="G30" s="9">
        <f t="shared" si="0"/>
        <v>0</v>
      </c>
      <c r="H30" s="10">
        <f>IF(B30="","",'Wholesale Rate Card - New'!E35)</f>
        <v>147</v>
      </c>
      <c r="I30" s="7" t="str">
        <f>IF(B30="","",'Wholesale Rate Card - New'!C35)</f>
        <v>CPM</v>
      </c>
      <c r="J30" s="10">
        <v>0</v>
      </c>
      <c r="K30" s="11">
        <f>IF(B30="","",'Wholesale Rate Card - New'!D35)</f>
        <v>96</v>
      </c>
      <c r="M30" s="5" t="str">
        <f>IF(ISBLANK('Wholesale Rate Card - New'!G35),"",'Wholesale Rate Card - New'!H35)</f>
        <v/>
      </c>
      <c r="N30" s="6" t="str">
        <f>IFERROR(IF($M30="","",VLOOKUP($M30,Control!$G:H,2,FALSE)),"")</f>
        <v/>
      </c>
      <c r="O30" s="7" t="str">
        <f>IFERROR(IF($M30="","",VLOOKUP($M30,Control!$G:I,3,FALSE)),"")</f>
        <v/>
      </c>
      <c r="P30" s="8" t="str">
        <f>IFERROR(IF($M30="","",VLOOKUP($M30,Control!$G:J,4,FALSE)),"")</f>
        <v/>
      </c>
      <c r="Q30" s="7" t="str">
        <f>IFERROR(IF($M30="","",VLOOKUP($M30,Control!$G:K,5,FALSE)),"")</f>
        <v/>
      </c>
      <c r="R30" s="9" t="str">
        <f t="shared" si="1"/>
        <v/>
      </c>
      <c r="S30" s="10" t="str">
        <f>IF(M30="","",'Wholesale Rate Card - New'!K35)</f>
        <v/>
      </c>
      <c r="T30" s="7" t="str">
        <f>IF(M30="","",'Wholesale Rate Card - New'!I35)</f>
        <v/>
      </c>
      <c r="U30" s="12"/>
      <c r="V30" s="10" t="str">
        <f>IF(M30="","",'Wholesale Rate Card - New'!J35)</f>
        <v/>
      </c>
    </row>
    <row r="31" spans="2:22" ht="30" customHeight="1" x14ac:dyDescent="0.2">
      <c r="B31" s="5" t="str">
        <f>IF(ISBLANK('Wholesale Rate Card - New'!A36),"",'Wholesale Rate Card - New'!B36)</f>
        <v>Netflix STV (:10s &amp; :15s placement)</v>
      </c>
      <c r="C31" s="6" t="str">
        <f>IFERROR(IF($B31="","",VLOOKUP($B31,Control!A:B,2,FALSE)),"")</f>
        <v>Brand Awareness</v>
      </c>
      <c r="D31" s="7" t="str">
        <f>IFERROR(IF($B31="","",VLOOKUP($B31,Control!A:C,3,FALSE)),"")</f>
        <v>Enter Audience</v>
      </c>
      <c r="E31" s="8" t="str">
        <f>IFERROR(IF($B31="","",VLOOKUP($B31,Control!A:D,4,FALSE)),"")</f>
        <v>US, State, DMA or Zip Codes</v>
      </c>
      <c r="F31" s="7" t="str">
        <f>IFERROR(IF($B31="","",VLOOKUP($B31,Control!A:E,5,FALSE)),"")</f>
        <v>Premium STV</v>
      </c>
      <c r="G31" s="9">
        <f t="shared" si="0"/>
        <v>0</v>
      </c>
      <c r="H31" s="10">
        <f>IF(B31="","",'Wholesale Rate Card - New'!E36)</f>
        <v>105</v>
      </c>
      <c r="I31" s="7" t="str">
        <f>IF(B31="","",'Wholesale Rate Card - New'!C36)</f>
        <v>CPM</v>
      </c>
      <c r="J31" s="10">
        <v>0</v>
      </c>
      <c r="K31" s="11">
        <f>IF(B31="","",'Wholesale Rate Card - New'!D36)</f>
        <v>73</v>
      </c>
      <c r="M31" s="5" t="str">
        <f>IF(ISBLANK('Wholesale Rate Card - New'!G36),"",'Wholesale Rate Card - New'!H36)</f>
        <v/>
      </c>
      <c r="N31" s="6" t="str">
        <f>IFERROR(IF($M31="","",VLOOKUP($M31,Control!$G:H,2,FALSE)),"")</f>
        <v/>
      </c>
      <c r="O31" s="7" t="str">
        <f>IFERROR(IF($M31="","",VLOOKUP($M31,Control!$G:I,3,FALSE)),"")</f>
        <v/>
      </c>
      <c r="P31" s="8" t="str">
        <f>IFERROR(IF($M31="","",VLOOKUP($M31,Control!$G:J,4,FALSE)),"")</f>
        <v/>
      </c>
      <c r="Q31" s="7" t="str">
        <f>IFERROR(IF($M31="","",VLOOKUP($M31,Control!$G:K,5,FALSE)),"")</f>
        <v/>
      </c>
      <c r="R31" s="9" t="str">
        <f t="shared" si="1"/>
        <v/>
      </c>
      <c r="S31" s="10" t="str">
        <f>IF(M31="","",'Wholesale Rate Card - New'!K36)</f>
        <v/>
      </c>
      <c r="T31" s="7" t="str">
        <f>IF(M31="","",'Wholesale Rate Card - New'!I36)</f>
        <v/>
      </c>
      <c r="U31" s="12"/>
      <c r="V31" s="10" t="str">
        <f>IF(M31="","",'Wholesale Rate Card - New'!J36)</f>
        <v/>
      </c>
    </row>
    <row r="32" spans="2:22" ht="30" customHeight="1" x14ac:dyDescent="0.2">
      <c r="B32" s="5" t="str">
        <f>IF(ISBLANK('Wholesale Rate Card - New'!A37),"",'Wholesale Rate Card - New'!B37)</f>
        <v>Netflix STV (:30s placement)</v>
      </c>
      <c r="C32" s="6" t="str">
        <f>IFERROR(IF($B32="","",VLOOKUP($B32,Control!A:B,2,FALSE)),"")</f>
        <v>Brand Awareness</v>
      </c>
      <c r="D32" s="7" t="str">
        <f>IFERROR(IF($B32="","",VLOOKUP($B32,Control!A:C,3,FALSE)),"")</f>
        <v>Enter Audience</v>
      </c>
      <c r="E32" s="8" t="str">
        <f>IFERROR(IF($B32="","",VLOOKUP($B32,Control!A:D,4,FALSE)),"")</f>
        <v>US, State, DMA or Zip Codes</v>
      </c>
      <c r="F32" s="7" t="str">
        <f>IFERROR(IF($B32="","",VLOOKUP($B32,Control!A:E,5,FALSE)),"")</f>
        <v>Premium STV</v>
      </c>
      <c r="G32" s="9">
        <f t="shared" si="0"/>
        <v>0</v>
      </c>
      <c r="H32" s="10">
        <f>IF(B32="","",'Wholesale Rate Card - New'!E37)</f>
        <v>128.1</v>
      </c>
      <c r="I32" s="7" t="str">
        <f>IF(B32="","",'Wholesale Rate Card - New'!C37)</f>
        <v>CPM</v>
      </c>
      <c r="J32" s="10">
        <v>0</v>
      </c>
      <c r="K32" s="11">
        <f>IF(B32="","",'Wholesale Rate Card - New'!D37)</f>
        <v>88.5</v>
      </c>
      <c r="M32" s="5" t="str">
        <f>IF(ISBLANK('Wholesale Rate Card - New'!G37),"",'Wholesale Rate Card - New'!H37)</f>
        <v/>
      </c>
      <c r="N32" s="6" t="str">
        <f>IFERROR(IF($M32="","",VLOOKUP($M32,Control!$G:H,2,FALSE)),"")</f>
        <v/>
      </c>
      <c r="O32" s="7" t="str">
        <f>IFERROR(IF($M32="","",VLOOKUP($M32,Control!$G:I,3,FALSE)),"")</f>
        <v/>
      </c>
      <c r="P32" s="8" t="str">
        <f>IFERROR(IF($M32="","",VLOOKUP($M32,Control!$G:J,4,FALSE)),"")</f>
        <v/>
      </c>
      <c r="Q32" s="7" t="str">
        <f>IFERROR(IF($M32="","",VLOOKUP($M32,Control!$G:K,5,FALSE)),"")</f>
        <v/>
      </c>
      <c r="R32" s="9" t="str">
        <f t="shared" si="1"/>
        <v/>
      </c>
      <c r="S32" s="10" t="str">
        <f>IF(M32="","",'Wholesale Rate Card - New'!K37)</f>
        <v/>
      </c>
      <c r="T32" s="7" t="str">
        <f>IF(M32="","",'Wholesale Rate Card - New'!I37)</f>
        <v/>
      </c>
      <c r="U32" s="12"/>
      <c r="V32" s="10" t="str">
        <f>IF(M32="","",'Wholesale Rate Card - New'!J37)</f>
        <v/>
      </c>
    </row>
    <row r="33" spans="2:22" ht="30" customHeight="1" x14ac:dyDescent="0.2">
      <c r="B33" s="5" t="str">
        <f>IF(ISBLANK('Wholesale Rate Card - New'!A38),"",'Wholesale Rate Card - New'!B38)</f>
        <v>Netflix STV (:60s placement)</v>
      </c>
      <c r="C33" s="6" t="str">
        <f>IFERROR(IF($B33="","",VLOOKUP($B33,Control!A:B,2,FALSE)),"")</f>
        <v>Brand Awareness</v>
      </c>
      <c r="D33" s="7" t="str">
        <f>IFERROR(IF($B33="","",VLOOKUP($B33,Control!A:C,3,FALSE)),"")</f>
        <v>Enter Audience</v>
      </c>
      <c r="E33" s="8" t="str">
        <f>IFERROR(IF($B33="","",VLOOKUP($B33,Control!A:D,4,FALSE)),"")</f>
        <v>US, State, DMA or Zip Codes</v>
      </c>
      <c r="F33" s="7" t="str">
        <f>IFERROR(IF($B33="","",VLOOKUP($B33,Control!A:E,5,FALSE)),"")</f>
        <v>Premium STV</v>
      </c>
      <c r="G33" s="9">
        <f t="shared" si="0"/>
        <v>0</v>
      </c>
      <c r="H33" s="10">
        <f>IF(B33="","",'Wholesale Rate Card - New'!E38)</f>
        <v>257.25</v>
      </c>
      <c r="I33" s="7" t="str">
        <f>IF(B33="","",'Wholesale Rate Card - New'!C38)</f>
        <v>CPM</v>
      </c>
      <c r="J33" s="10">
        <v>0</v>
      </c>
      <c r="K33" s="11">
        <f>IF(B33="","",'Wholesale Rate Card - New'!D38)</f>
        <v>181</v>
      </c>
      <c r="M33" s="5" t="str">
        <f>IF(ISBLANK('Wholesale Rate Card - New'!G38),"",'Wholesale Rate Card - New'!H38)</f>
        <v/>
      </c>
      <c r="N33" s="6" t="str">
        <f>IFERROR(IF($M33="","",VLOOKUP($M33,Control!$G:H,2,FALSE)),"")</f>
        <v/>
      </c>
      <c r="O33" s="7" t="str">
        <f>IFERROR(IF($M33="","",VLOOKUP($M33,Control!$G:I,3,FALSE)),"")</f>
        <v/>
      </c>
      <c r="P33" s="8" t="str">
        <f>IFERROR(IF($M33="","",VLOOKUP($M33,Control!$G:J,4,FALSE)),"")</f>
        <v/>
      </c>
      <c r="Q33" s="7" t="str">
        <f>IFERROR(IF($M33="","",VLOOKUP($M33,Control!$G:K,5,FALSE)),"")</f>
        <v/>
      </c>
      <c r="R33" s="9" t="str">
        <f t="shared" si="1"/>
        <v/>
      </c>
      <c r="S33" s="10" t="str">
        <f>IF(M33="","",'Wholesale Rate Card - New'!K38)</f>
        <v/>
      </c>
      <c r="T33" s="7" t="str">
        <f>IF(M33="","",'Wholesale Rate Card - New'!I38)</f>
        <v/>
      </c>
      <c r="U33" s="12"/>
      <c r="V33" s="10" t="str">
        <f>IF(M33="","",'Wholesale Rate Card - New'!J38)</f>
        <v/>
      </c>
    </row>
    <row r="34" spans="2:22" ht="30" customHeight="1" x14ac:dyDescent="0.2">
      <c r="B34" s="5" t="str">
        <f>IF(ISBLANK('Wholesale Rate Card - New'!A39),"",'Wholesale Rate Card - New'!B39)</f>
        <v>Next Door (Site Traffic)</v>
      </c>
      <c r="C34" s="6" t="str">
        <f>IFERROR(IF($B34="","",VLOOKUP($B34,Control!A:B,2,FALSE)),"")</f>
        <v>Site Traffic</v>
      </c>
      <c r="D34" s="7" t="str">
        <f>IFERROR(IF($B34="","",VLOOKUP($B34,Control!A:C,3,FALSE)),"")</f>
        <v>Enter Audience</v>
      </c>
      <c r="E34" s="8" t="str">
        <f>IFERROR(IF($B34="","",VLOOKUP($B34,Control!A:D,4,FALSE)),"")</f>
        <v>DMA, City, Zip Code</v>
      </c>
      <c r="F34" s="7" t="str">
        <f>IFERROR(IF($B34="","",VLOOKUP($B34,Control!A:E,5,FALSE)),"")</f>
        <v xml:space="preserve">Image or Video </v>
      </c>
      <c r="G34" s="9">
        <f t="shared" si="0"/>
        <v>0</v>
      </c>
      <c r="H34" s="10">
        <f>IF(B34="","",'Wholesale Rate Card - New'!E39)</f>
        <v>7.5</v>
      </c>
      <c r="I34" s="7" t="str">
        <f>IF(B34="","",'Wholesale Rate Card - New'!C39)</f>
        <v>CPC</v>
      </c>
      <c r="J34" s="10">
        <v>0</v>
      </c>
      <c r="K34" s="11">
        <f>IF(B34="","",'Wholesale Rate Card - New'!D39)</f>
        <v>4.5</v>
      </c>
      <c r="M34" s="5" t="str">
        <f>IF(ISBLANK('Wholesale Rate Card - New'!G39),"",'Wholesale Rate Card - New'!H39)</f>
        <v/>
      </c>
      <c r="N34" s="6" t="str">
        <f>IFERROR(IF($M34="","",VLOOKUP($M34,Control!$G:H,2,FALSE)),"")</f>
        <v/>
      </c>
      <c r="O34" s="7" t="str">
        <f>IFERROR(IF($M34="","",VLOOKUP($M34,Control!$G:I,3,FALSE)),"")</f>
        <v/>
      </c>
      <c r="P34" s="8" t="str">
        <f>IFERROR(IF($M34="","",VLOOKUP($M34,Control!$G:J,4,FALSE)),"")</f>
        <v/>
      </c>
      <c r="Q34" s="7" t="str">
        <f>IFERROR(IF($M34="","",VLOOKUP($M34,Control!$G:K,5,FALSE)),"")</f>
        <v/>
      </c>
      <c r="R34" s="9" t="str">
        <f t="shared" si="1"/>
        <v/>
      </c>
      <c r="S34" s="10" t="str">
        <f>IF(M34="","",'Wholesale Rate Card - New'!K39)</f>
        <v/>
      </c>
      <c r="T34" s="7" t="str">
        <f>IF(M34="","",'Wholesale Rate Card - New'!I39)</f>
        <v/>
      </c>
      <c r="U34" s="12"/>
      <c r="V34" s="10" t="str">
        <f>IF(M34="","",'Wholesale Rate Card - New'!J39)</f>
        <v/>
      </c>
    </row>
    <row r="35" spans="2:22" ht="30" customHeight="1" x14ac:dyDescent="0.2">
      <c r="B35" s="5" t="str">
        <f>IF(ISBLANK('Wholesale Rate Card - New'!A40),"",'Wholesale Rate Card - New'!B40)</f>
        <v>Premium Audio Spotify/Pandora</v>
      </c>
      <c r="C35" s="6" t="str">
        <f>IFERROR(IF($B35="","",VLOOKUP($B35,Control!A:B,2,FALSE)),"")</f>
        <v>Brand Awareness</v>
      </c>
      <c r="D35" s="7" t="str">
        <f>IFERROR(IF($B35="","",VLOOKUP($B35,Control!A:C,3,FALSE)),"")</f>
        <v>Enter Audience</v>
      </c>
      <c r="E35" s="8" t="str">
        <f>IFERROR(IF($B35="","",VLOOKUP($B35,Control!A:D,4,FALSE)),"")</f>
        <v>US, State, DMA or Zip Codes</v>
      </c>
      <c r="F35" s="7" t="str">
        <f>IFERROR(IF($B35="","",VLOOKUP($B35,Control!A:E,5,FALSE)),"")</f>
        <v>Audio</v>
      </c>
      <c r="G35" s="9">
        <f t="shared" si="0"/>
        <v>0</v>
      </c>
      <c r="H35" s="10">
        <f>IF(B35="","",'Wholesale Rate Card - New'!E40)</f>
        <v>55</v>
      </c>
      <c r="I35" s="7" t="str">
        <f>IF(B35="","",'Wholesale Rate Card - New'!C40)</f>
        <v>CPM</v>
      </c>
      <c r="J35" s="10">
        <v>0</v>
      </c>
      <c r="K35" s="11">
        <f>IF(B35="","",'Wholesale Rate Card - New'!D40)</f>
        <v>34</v>
      </c>
      <c r="M35" s="5" t="str">
        <f>IF(ISBLANK('Wholesale Rate Card - New'!G40),"",'Wholesale Rate Card - New'!H40)</f>
        <v/>
      </c>
      <c r="N35" s="6" t="str">
        <f>IFERROR(IF($M35="","",VLOOKUP($M35,Control!$G:H,2,FALSE)),"")</f>
        <v/>
      </c>
      <c r="O35" s="7" t="str">
        <f>IFERROR(IF($M35="","",VLOOKUP($M35,Control!$G:I,3,FALSE)),"")</f>
        <v/>
      </c>
      <c r="P35" s="8" t="str">
        <f>IFERROR(IF($M35="","",VLOOKUP($M35,Control!$G:J,4,FALSE)),"")</f>
        <v/>
      </c>
      <c r="Q35" s="7" t="str">
        <f>IFERROR(IF($M35="","",VLOOKUP($M35,Control!$G:K,5,FALSE)),"")</f>
        <v/>
      </c>
      <c r="R35" s="9" t="str">
        <f t="shared" si="1"/>
        <v/>
      </c>
      <c r="S35" s="10" t="str">
        <f>IF(M35="","",'Wholesale Rate Card - New'!K40)</f>
        <v/>
      </c>
      <c r="T35" s="7" t="str">
        <f>IF(M35="","",'Wholesale Rate Card - New'!I40)</f>
        <v/>
      </c>
      <c r="U35" s="12"/>
      <c r="V35" s="10" t="str">
        <f>IF(M35="","",'Wholesale Rate Card - New'!J40)</f>
        <v/>
      </c>
    </row>
    <row r="36" spans="2:22" ht="30" customHeight="1" x14ac:dyDescent="0.2">
      <c r="B36" s="5" t="str">
        <f>IF(ISBLANK('Wholesale Rate Card - New'!A41),"",'Wholesale Rate Card - New'!B41)</f>
        <v>Programmatic Audio</v>
      </c>
      <c r="C36" s="6" t="str">
        <f>IFERROR(IF($B36="","",VLOOKUP($B36,Control!A:B,2,FALSE)),"")</f>
        <v>Brand Awareness</v>
      </c>
      <c r="D36" s="7" t="str">
        <f>IFERROR(IF($B36="","",VLOOKUP($B36,Control!A:C,3,FALSE)),"")</f>
        <v>Enter Audience</v>
      </c>
      <c r="E36" s="8" t="str">
        <f>IFERROR(IF($B36="","",VLOOKUP($B36,Control!A:D,4,FALSE)),"")</f>
        <v>US, State, DMA or Zip Codes</v>
      </c>
      <c r="F36" s="7" t="str">
        <f>IFERROR(IF($B36="","",VLOOKUP($B36,Control!A:E,5,FALSE)),"")</f>
        <v>Audio</v>
      </c>
      <c r="G36" s="9">
        <f t="shared" si="0"/>
        <v>0</v>
      </c>
      <c r="H36" s="10">
        <f>IF(B36="","",'Wholesale Rate Card - New'!E41)</f>
        <v>23.1</v>
      </c>
      <c r="I36" s="7" t="str">
        <f>IF(B36="","",'Wholesale Rate Card - New'!C41)</f>
        <v>CPM</v>
      </c>
      <c r="J36" s="10">
        <v>0</v>
      </c>
      <c r="K36" s="11">
        <f>IF(B36="","",'Wholesale Rate Card - New'!D41)</f>
        <v>17</v>
      </c>
      <c r="M36" s="5" t="str">
        <f>IF(ISBLANK('Wholesale Rate Card - New'!G41),"",'Wholesale Rate Card - New'!H41)</f>
        <v/>
      </c>
      <c r="N36" s="6" t="str">
        <f>IFERROR(IF($M36="","",VLOOKUP($M36,Control!$G:H,2,FALSE)),"")</f>
        <v/>
      </c>
      <c r="O36" s="7" t="str">
        <f>IFERROR(IF($M36="","",VLOOKUP($M36,Control!$G:I,3,FALSE)),"")</f>
        <v/>
      </c>
      <c r="P36" s="8" t="str">
        <f>IFERROR(IF($M36="","",VLOOKUP($M36,Control!$G:J,4,FALSE)),"")</f>
        <v/>
      </c>
      <c r="Q36" s="7" t="str">
        <f>IFERROR(IF($M36="","",VLOOKUP($M36,Control!$G:K,5,FALSE)),"")</f>
        <v/>
      </c>
      <c r="R36" s="9" t="str">
        <f t="shared" si="1"/>
        <v/>
      </c>
      <c r="S36" s="10" t="str">
        <f>IF(M36="","",'Wholesale Rate Card - New'!K41)</f>
        <v/>
      </c>
      <c r="T36" s="7" t="str">
        <f>IF(M36="","",'Wholesale Rate Card - New'!I41)</f>
        <v/>
      </c>
      <c r="U36" s="12"/>
      <c r="V36" s="10" t="str">
        <f>IF(M36="","",'Wholesale Rate Card - New'!J41)</f>
        <v/>
      </c>
    </row>
    <row r="37" spans="2:22" ht="30" customHeight="1" x14ac:dyDescent="0.2">
      <c r="B37" s="5" t="str">
        <f>IF(ISBLANK('Wholesale Rate Card - New'!A42),"",'Wholesale Rate Card - New'!B42)</f>
        <v>Snapchat (Awareness)</v>
      </c>
      <c r="C37" s="6" t="str">
        <f>IFERROR(IF($B37="","",VLOOKUP($B37,Control!A:B,2,FALSE)),"")</f>
        <v>Brand Awareness</v>
      </c>
      <c r="D37" s="7" t="str">
        <f>IFERROR(IF($B37="","",VLOOKUP($B37,Control!A:C,3,FALSE)),"")</f>
        <v>Enter Audience</v>
      </c>
      <c r="E37" s="8" t="str">
        <f>IFERROR(IF($B37="","",VLOOKUP($B37,Control!A:D,4,FALSE)),"")</f>
        <v>US, State, DMA or Zip Codes</v>
      </c>
      <c r="F37" s="7" t="str">
        <f>IFERROR(IF($B37="","",VLOOKUP($B37,Control!A:E,5,FALSE)),"")</f>
        <v xml:space="preserve">Image or Video </v>
      </c>
      <c r="G37" s="9">
        <f t="shared" si="0"/>
        <v>0</v>
      </c>
      <c r="H37" s="10">
        <f>IF(B37="","",'Wholesale Rate Card - New'!E42)</f>
        <v>12.6</v>
      </c>
      <c r="I37" s="7" t="str">
        <f>IF(B37="","",'Wholesale Rate Card - New'!C42)</f>
        <v>CPM</v>
      </c>
      <c r="J37" s="10">
        <v>0</v>
      </c>
      <c r="K37" s="11">
        <f>IF(B37="","",'Wholesale Rate Card - New'!D42)</f>
        <v>9</v>
      </c>
      <c r="M37" s="5" t="str">
        <f>IF(ISBLANK('Wholesale Rate Card - New'!G42),"",'Wholesale Rate Card - New'!H42)</f>
        <v/>
      </c>
      <c r="N37" s="6" t="str">
        <f>IFERROR(IF($M37="","",VLOOKUP($M37,Control!$G:H,2,FALSE)),"")</f>
        <v/>
      </c>
      <c r="O37" s="7" t="str">
        <f>IFERROR(IF($M37="","",VLOOKUP($M37,Control!$G:I,3,FALSE)),"")</f>
        <v/>
      </c>
      <c r="P37" s="8" t="str">
        <f>IFERROR(IF($M37="","",VLOOKUP($M37,Control!$G:J,4,FALSE)),"")</f>
        <v/>
      </c>
      <c r="Q37" s="7" t="str">
        <f>IFERROR(IF($M37="","",VLOOKUP($M37,Control!$G:K,5,FALSE)),"")</f>
        <v/>
      </c>
      <c r="R37" s="9" t="str">
        <f t="shared" si="1"/>
        <v/>
      </c>
      <c r="S37" s="10" t="str">
        <f>IF(M37="","",'Wholesale Rate Card - New'!K42)</f>
        <v/>
      </c>
      <c r="T37" s="7" t="str">
        <f>IF(M37="","",'Wholesale Rate Card - New'!I42)</f>
        <v/>
      </c>
      <c r="U37" s="12"/>
      <c r="V37" s="10" t="str">
        <f>IF(M37="","",'Wholesale Rate Card - New'!J42)</f>
        <v/>
      </c>
    </row>
    <row r="38" spans="2:22" ht="30" customHeight="1" x14ac:dyDescent="0.2">
      <c r="B38" s="5" t="str">
        <f>IF(ISBLANK('Wholesale Rate Card - New'!A43),"",'Wholesale Rate Card - New'!B43)</f>
        <v>Snapchat (Swipe Up)</v>
      </c>
      <c r="C38" s="6" t="str">
        <f>IFERROR(IF($B38="","",VLOOKUP($B38,Control!A:B,2,FALSE)),"")</f>
        <v>Interest</v>
      </c>
      <c r="D38" s="7" t="str">
        <f>IFERROR(IF($B38="","",VLOOKUP($B38,Control!A:C,3,FALSE)),"")</f>
        <v>Enter Audience</v>
      </c>
      <c r="E38" s="8" t="str">
        <f>IFERROR(IF($B38="","",VLOOKUP($B38,Control!A:D,4,FALSE)),"")</f>
        <v>US, State, DMA or Zip Codes</v>
      </c>
      <c r="F38" s="7" t="str">
        <f>IFERROR(IF($B38="","",VLOOKUP($B38,Control!A:E,5,FALSE)),"")</f>
        <v xml:space="preserve">Image or Video </v>
      </c>
      <c r="G38" s="9">
        <f t="shared" si="0"/>
        <v>0</v>
      </c>
      <c r="H38" s="10">
        <f>IF(B38="","",'Wholesale Rate Card - New'!E43)</f>
        <v>3.15</v>
      </c>
      <c r="I38" s="7" t="str">
        <f>IF(B38="","",'Wholesale Rate Card - New'!C43)</f>
        <v>CPC</v>
      </c>
      <c r="J38" s="10">
        <v>0</v>
      </c>
      <c r="K38" s="11">
        <f>IF(B38="","",'Wholesale Rate Card - New'!D43)</f>
        <v>2</v>
      </c>
      <c r="M38" s="5" t="str">
        <f>IF(ISBLANK('Wholesale Rate Card - New'!G43),"",'Wholesale Rate Card - New'!H43)</f>
        <v/>
      </c>
      <c r="N38" s="6" t="str">
        <f>IFERROR(IF($M38="","",VLOOKUP($M38,Control!$G:H,2,FALSE)),"")</f>
        <v/>
      </c>
      <c r="O38" s="7" t="str">
        <f>IFERROR(IF($M38="","",VLOOKUP($M38,Control!$G:I,3,FALSE)),"")</f>
        <v/>
      </c>
      <c r="P38" s="8" t="str">
        <f>IFERROR(IF($M38="","",VLOOKUP($M38,Control!$G:J,4,FALSE)),"")</f>
        <v/>
      </c>
      <c r="Q38" s="7" t="str">
        <f>IFERROR(IF($M38="","",VLOOKUP($M38,Control!$G:K,5,FALSE)),"")</f>
        <v/>
      </c>
      <c r="R38" s="9" t="str">
        <f t="shared" si="1"/>
        <v/>
      </c>
      <c r="S38" s="10" t="str">
        <f>IF(M38="","",'Wholesale Rate Card - New'!K43)</f>
        <v/>
      </c>
      <c r="T38" s="7" t="str">
        <f>IF(M38="","",'Wholesale Rate Card - New'!I43)</f>
        <v/>
      </c>
      <c r="U38" s="12"/>
      <c r="V38" s="10" t="str">
        <f>IF(M38="","",'Wholesale Rate Card - New'!J43)</f>
        <v/>
      </c>
    </row>
    <row r="39" spans="2:22" ht="30" customHeight="1" x14ac:dyDescent="0.2">
      <c r="B39" s="5" t="str">
        <f>IF(ISBLANK('Wholesale Rate Card - New'!A44),"",'Wholesale Rate Card - New'!B44)</f>
        <v>Social Display (AAT, KW, WTG, RON, RT)</v>
      </c>
      <c r="C39" s="6" t="str">
        <f>IFERROR(IF($B39="","",VLOOKUP($B39,Control!A:B,2,FALSE)),"")</f>
        <v>Brand Awareness or Site Traffic</v>
      </c>
      <c r="D39" s="7" t="str">
        <f>IFERROR(IF($B39="","",VLOOKUP($B39,Control!A:C,3,FALSE)),"")</f>
        <v>Enter Audience</v>
      </c>
      <c r="E39" s="8" t="str">
        <f>IFERROR(IF($B39="","",VLOOKUP($B39,Control!A:D,4,FALSE)),"")</f>
        <v>US, State, DMA or Zip Codes</v>
      </c>
      <c r="F39" s="7" t="str">
        <f>IFERROR(IF($B39="","",VLOOKUP($B39,Control!A:E,5,FALSE)),"")</f>
        <v>Banner Ad</v>
      </c>
      <c r="G39" s="9">
        <f t="shared" si="0"/>
        <v>0</v>
      </c>
      <c r="H39" s="10">
        <f>IF(B39="","",'Wholesale Rate Card - New'!E44)</f>
        <v>9.98</v>
      </c>
      <c r="I39" s="7" t="str">
        <f>IF(B39="","",'Wholesale Rate Card - New'!C44)</f>
        <v>CPM</v>
      </c>
      <c r="J39" s="10">
        <v>0</v>
      </c>
      <c r="K39" s="11">
        <f>IF(B39="","",'Wholesale Rate Card - New'!D44)</f>
        <v>6.5</v>
      </c>
      <c r="M39" s="5" t="str">
        <f>IF(ISBLANK('Wholesale Rate Card - New'!G44),"",'Wholesale Rate Card - New'!H44)</f>
        <v/>
      </c>
      <c r="N39" s="6" t="str">
        <f>IFERROR(IF($M39="","",VLOOKUP($M39,Control!$G:H,2,FALSE)),"")</f>
        <v/>
      </c>
      <c r="O39" s="7" t="str">
        <f>IFERROR(IF($M39="","",VLOOKUP($M39,Control!$G:I,3,FALSE)),"")</f>
        <v/>
      </c>
      <c r="P39" s="8" t="str">
        <f>IFERROR(IF($M39="","",VLOOKUP($M39,Control!$G:J,4,FALSE)),"")</f>
        <v/>
      </c>
      <c r="Q39" s="7" t="str">
        <f>IFERROR(IF($M39="","",VLOOKUP($M39,Control!$G:K,5,FALSE)),"")</f>
        <v/>
      </c>
      <c r="R39" s="9" t="str">
        <f t="shared" si="1"/>
        <v/>
      </c>
      <c r="S39" s="10" t="str">
        <f>IF(M39="","",'Wholesale Rate Card - New'!K44)</f>
        <v/>
      </c>
      <c r="T39" s="7" t="str">
        <f>IF(M39="","",'Wholesale Rate Card - New'!I44)</f>
        <v/>
      </c>
      <c r="U39" s="12"/>
      <c r="V39" s="10" t="str">
        <f>IF(M39="","",'Wholesale Rate Card - New'!J44)</f>
        <v/>
      </c>
    </row>
    <row r="40" spans="2:22" ht="30" customHeight="1" x14ac:dyDescent="0.2">
      <c r="B40" s="5" t="str">
        <f>IF(ISBLANK('Wholesale Rate Card - New'!A45),"",'Wholesale Rate Card - New'!B45)</f>
        <v>Streaming TV (STV)</v>
      </c>
      <c r="C40" s="6" t="str">
        <f>IFERROR(IF($B40="","",VLOOKUP($B40,Control!A:B,2,FALSE)),"")</f>
        <v>Brand Awareness</v>
      </c>
      <c r="D40" s="7" t="str">
        <f>IFERROR(IF($B40="","",VLOOKUP($B40,Control!A:C,3,FALSE)),"")</f>
        <v>Geography Only</v>
      </c>
      <c r="E40" s="8" t="str">
        <f>IFERROR(IF($B40="","",VLOOKUP($B40,Control!A:D,4,FALSE)),"")</f>
        <v>US, State, DMA or Zip Codes</v>
      </c>
      <c r="F40" s="7" t="str">
        <f>IFERROR(IF($B40="","",VLOOKUP($B40,Control!A:E,5,FALSE)),"")</f>
        <v>STV</v>
      </c>
      <c r="G40" s="9">
        <f t="shared" si="0"/>
        <v>0</v>
      </c>
      <c r="H40" s="10">
        <f>IF(B40="","",'Wholesale Rate Card - New'!E45)</f>
        <v>30.45</v>
      </c>
      <c r="I40" s="7" t="str">
        <f>IF(B40="","",'Wholesale Rate Card - New'!C45)</f>
        <v>CPM</v>
      </c>
      <c r="J40" s="10">
        <v>0</v>
      </c>
      <c r="K40" s="11">
        <f>IF(B40="","",'Wholesale Rate Card - New'!D45)</f>
        <v>23.5</v>
      </c>
      <c r="M40" s="5" t="str">
        <f>IF(ISBLANK('Wholesale Rate Card - New'!G45),"",'Wholesale Rate Card - New'!H45)</f>
        <v/>
      </c>
      <c r="N40" s="6" t="str">
        <f>IFERROR(IF($M40="","",VLOOKUP($M40,Control!$G:H,2,FALSE)),"")</f>
        <v/>
      </c>
      <c r="O40" s="7" t="str">
        <f>IFERROR(IF($M40="","",VLOOKUP($M40,Control!$G:I,3,FALSE)),"")</f>
        <v/>
      </c>
      <c r="P40" s="8" t="str">
        <f>IFERROR(IF($M40="","",VLOOKUP($M40,Control!$G:J,4,FALSE)),"")</f>
        <v/>
      </c>
      <c r="Q40" s="7" t="str">
        <f>IFERROR(IF($M40="","",VLOOKUP($M40,Control!$G:K,5,FALSE)),"")</f>
        <v/>
      </c>
      <c r="R40" s="9" t="str">
        <f t="shared" si="1"/>
        <v/>
      </c>
      <c r="S40" s="10" t="str">
        <f>IF(M40="","",'Wholesale Rate Card - New'!K45)</f>
        <v/>
      </c>
      <c r="T40" s="7" t="str">
        <f>IF(M40="","",'Wholesale Rate Card - New'!I45)</f>
        <v/>
      </c>
      <c r="U40" s="12"/>
      <c r="V40" s="10" t="str">
        <f>IF(M40="","",'Wholesale Rate Card - New'!J45)</f>
        <v/>
      </c>
    </row>
    <row r="41" spans="2:22" ht="30" customHeight="1" x14ac:dyDescent="0.2">
      <c r="B41" s="5" t="str">
        <f>IF(ISBLANK('Wholesale Rate Card - New'!A46),"",'Wholesale Rate Card - New'!B46)</f>
        <v>Audience Targeted TV (STV)</v>
      </c>
      <c r="C41" s="6" t="str">
        <f>IFERROR(IF($B41="","",VLOOKUP($B41,Control!A:B,2,FALSE)),"")</f>
        <v>Brand Awareness</v>
      </c>
      <c r="D41" s="7" t="str">
        <f>IFERROR(IF($B41="","",VLOOKUP($B41,Control!A:C,3,FALSE)),"")</f>
        <v>Enter Audience</v>
      </c>
      <c r="E41" s="8" t="str">
        <f>IFERROR(IF($B41="","",VLOOKUP($B41,Control!A:D,4,FALSE)),"")</f>
        <v>US, State, DMA or Zip Codes</v>
      </c>
      <c r="F41" s="7" t="str">
        <f>IFERROR(IF($B41="","",VLOOKUP($B41,Control!A:E,5,FALSE)),"")</f>
        <v>STV</v>
      </c>
      <c r="G41" s="9">
        <f t="shared" si="0"/>
        <v>0</v>
      </c>
      <c r="H41" s="10">
        <f>IF(B41="","",'Wholesale Rate Card - New'!E46)</f>
        <v>39.9</v>
      </c>
      <c r="I41" s="7" t="str">
        <f>IF(B41="","",'Wholesale Rate Card - New'!C46)</f>
        <v>CPM</v>
      </c>
      <c r="J41" s="10">
        <v>0</v>
      </c>
      <c r="K41" s="11">
        <f>IF(B41="","",'Wholesale Rate Card - New'!D46)</f>
        <v>25.5</v>
      </c>
      <c r="M41" s="5" t="str">
        <f>IF(ISBLANK('Wholesale Rate Card - New'!G46),"",'Wholesale Rate Card - New'!H46)</f>
        <v/>
      </c>
      <c r="N41" s="6" t="str">
        <f>IFERROR(IF($M41="","",VLOOKUP($M41,Control!$G:H,2,FALSE)),"")</f>
        <v/>
      </c>
      <c r="O41" s="7" t="str">
        <f>IFERROR(IF($M41="","",VLOOKUP($M41,Control!$G:I,3,FALSE)),"")</f>
        <v/>
      </c>
      <c r="P41" s="8" t="str">
        <f>IFERROR(IF($M41="","",VLOOKUP($M41,Control!$G:J,4,FALSE)),"")</f>
        <v/>
      </c>
      <c r="Q41" s="7" t="str">
        <f>IFERROR(IF($M41="","",VLOOKUP($M41,Control!$G:K,5,FALSE)),"")</f>
        <v/>
      </c>
      <c r="R41" s="9" t="str">
        <f t="shared" si="1"/>
        <v/>
      </c>
      <c r="S41" s="10" t="str">
        <f>IF(M41="","",'Wholesale Rate Card - New'!K46)</f>
        <v/>
      </c>
      <c r="T41" s="7" t="str">
        <f>IF(M41="","",'Wholesale Rate Card - New'!I46)</f>
        <v/>
      </c>
      <c r="U41" s="12"/>
      <c r="V41" s="10" t="str">
        <f>IF(M41="","",'Wholesale Rate Card - New'!J46)</f>
        <v/>
      </c>
    </row>
    <row r="42" spans="2:22" ht="30" customHeight="1" x14ac:dyDescent="0.2">
      <c r="B42" s="5" t="str">
        <f>IF(ISBLANK('Wholesale Rate Card - New'!A47),"",'Wholesale Rate Card - New'!B47)</f>
        <v>Channel Targeted TV (STV)</v>
      </c>
      <c r="C42" s="6" t="str">
        <f>IFERROR(IF($B42="","",VLOOKUP($B42,Control!A:B,2,FALSE)),"")</f>
        <v>Brand Awareness</v>
      </c>
      <c r="D42" s="7" t="str">
        <f>IFERROR(IF($B42="","",VLOOKUP($B42,Control!A:C,3,FALSE)),"")</f>
        <v>Enter Audience</v>
      </c>
      <c r="E42" s="8" t="str">
        <f>IFERROR(IF($B42="","",VLOOKUP($B42,Control!A:D,4,FALSE)),"")</f>
        <v>US, State, DMA or Zip Codes</v>
      </c>
      <c r="F42" s="7" t="str">
        <f>IFERROR(IF($B42="","",VLOOKUP($B42,Control!A:E,5,FALSE)),"")</f>
        <v>STV</v>
      </c>
      <c r="G42" s="9">
        <f t="shared" si="0"/>
        <v>0</v>
      </c>
      <c r="H42" s="10">
        <f>IF(B42="","",'Wholesale Rate Card - New'!E47)</f>
        <v>39.9</v>
      </c>
      <c r="I42" s="7" t="str">
        <f>IF(B42="","",'Wholesale Rate Card - New'!C47)</f>
        <v>CPM</v>
      </c>
      <c r="J42" s="10">
        <v>0</v>
      </c>
      <c r="K42" s="11">
        <f>IF(B42="","",'Wholesale Rate Card - New'!D47)</f>
        <v>25.5</v>
      </c>
      <c r="M42" s="5" t="str">
        <f>IF(ISBLANK('Wholesale Rate Card - New'!G47),"",'Wholesale Rate Card - New'!H47)</f>
        <v/>
      </c>
      <c r="N42" s="6" t="str">
        <f>IFERROR(IF($M42="","",VLOOKUP($M42,Control!$G:H,2,FALSE)),"")</f>
        <v/>
      </c>
      <c r="O42" s="7" t="str">
        <f>IFERROR(IF($M42="","",VLOOKUP($M42,Control!$G:I,3,FALSE)),"")</f>
        <v/>
      </c>
      <c r="P42" s="8" t="str">
        <f>IFERROR(IF($M42="","",VLOOKUP($M42,Control!$G:J,4,FALSE)),"")</f>
        <v/>
      </c>
      <c r="Q42" s="7" t="str">
        <f>IFERROR(IF($M42="","",VLOOKUP($M42,Control!$G:K,5,FALSE)),"")</f>
        <v/>
      </c>
      <c r="R42" s="9" t="str">
        <f t="shared" si="1"/>
        <v/>
      </c>
      <c r="S42" s="10" t="str">
        <f>IF(M42="","",'Wholesale Rate Card - New'!K47)</f>
        <v/>
      </c>
      <c r="T42" s="7" t="str">
        <f>IF(M42="","",'Wholesale Rate Card - New'!I47)</f>
        <v/>
      </c>
      <c r="U42" s="12"/>
      <c r="V42" s="10" t="str">
        <f>IF(M42="","",'Wholesale Rate Card - New'!J47)</f>
        <v/>
      </c>
    </row>
    <row r="43" spans="2:22" ht="30" customHeight="1" x14ac:dyDescent="0.2">
      <c r="B43" s="5" t="str">
        <f>IF(ISBLANK('Wholesale Rate Card - New'!A48),"",'Wholesale Rate Card - New'!B48)</f>
        <v>Home Subscriber Bundle</v>
      </c>
      <c r="C43" s="6" t="str">
        <f>IFERROR(IF($B43="","",VLOOKUP($B43,Control!A:B,2,FALSE)),"")</f>
        <v>Brand Awareness</v>
      </c>
      <c r="D43" s="7" t="str">
        <f>IFERROR(IF($B43="","",VLOOKUP($B43,Control!A:C,3,FALSE)),"")</f>
        <v>Enter Audience</v>
      </c>
      <c r="E43" s="8" t="str">
        <f>IFERROR(IF($B43="","",VLOOKUP($B43,Control!A:D,4,FALSE)),"")</f>
        <v>US, State, DMA or Zip Codes</v>
      </c>
      <c r="F43" s="7" t="str">
        <f>IFERROR(IF($B43="","",VLOOKUP($B43,Control!A:E,5,FALSE)),"")</f>
        <v>STV</v>
      </c>
      <c r="G43" s="9">
        <f t="shared" si="0"/>
        <v>0</v>
      </c>
      <c r="H43" s="10">
        <f>IF(B43="","",'Wholesale Rate Card - New'!E48)</f>
        <v>100</v>
      </c>
      <c r="I43" s="7" t="str">
        <f>IF(B43="","",'Wholesale Rate Card - New'!C48)</f>
        <v>CPM</v>
      </c>
      <c r="J43" s="10">
        <v>0</v>
      </c>
      <c r="K43" s="11">
        <f>IF(B43="","",'Wholesale Rate Card - New'!D48)</f>
        <v>63</v>
      </c>
      <c r="M43" s="5" t="str">
        <f>IF(ISBLANK('Wholesale Rate Card - New'!G48),"",'Wholesale Rate Card - New'!H48)</f>
        <v/>
      </c>
      <c r="N43" s="6" t="str">
        <f>IFERROR(IF($M43="","",VLOOKUP($M43,Control!$G:H,2,FALSE)),"")</f>
        <v/>
      </c>
      <c r="O43" s="7" t="str">
        <f>IFERROR(IF($M43="","",VLOOKUP($M43,Control!$G:I,3,FALSE)),"")</f>
        <v/>
      </c>
      <c r="P43" s="8" t="str">
        <f>IFERROR(IF($M43="","",VLOOKUP($M43,Control!$G:J,4,FALSE)),"")</f>
        <v/>
      </c>
      <c r="Q43" s="7" t="str">
        <f>IFERROR(IF($M43="","",VLOOKUP($M43,Control!$G:K,5,FALSE)),"")</f>
        <v/>
      </c>
      <c r="R43" s="9" t="str">
        <f t="shared" si="1"/>
        <v/>
      </c>
      <c r="S43" s="10" t="str">
        <f>IF(M43="","",'Wholesale Rate Card - New'!K48)</f>
        <v/>
      </c>
      <c r="T43" s="7" t="str">
        <f>IF(M43="","",'Wholesale Rate Card - New'!I48)</f>
        <v/>
      </c>
      <c r="U43" s="12"/>
      <c r="V43" s="10" t="str">
        <f>IF(M43="","",'Wholesale Rate Card - New'!J48)</f>
        <v/>
      </c>
    </row>
    <row r="44" spans="2:22" ht="30" customHeight="1" x14ac:dyDescent="0.2">
      <c r="B44" s="5" t="str">
        <f>IF(ISBLANK('Wholesale Rate Card - New'!A49),"",'Wholesale Rate Card - New'!B49)</f>
        <v>Targeted Display - Audience, Keyword, Category, RON &amp; RT</v>
      </c>
      <c r="C44" s="6" t="str">
        <f>IFERROR(IF($B44="","",VLOOKUP($B44,Control!A:B,2,FALSE)),"")</f>
        <v xml:space="preserve">Brand Awareness or Site Traffic </v>
      </c>
      <c r="D44" s="7" t="str">
        <f>IFERROR(IF($B44="","",VLOOKUP($B44,Control!A:C,3,FALSE)),"")</f>
        <v>Enter Audience &amp; Content</v>
      </c>
      <c r="E44" s="8" t="str">
        <f>IFERROR(IF($B44="","",VLOOKUP($B44,Control!A:D,4,FALSE)),"")</f>
        <v>US, State, DMA or Zip Codes</v>
      </c>
      <c r="F44" s="7" t="str">
        <f>IFERROR(IF($B44="","",VLOOKUP($B44,Control!A:E,5,FALSE)),"")</f>
        <v>Display</v>
      </c>
      <c r="G44" s="9">
        <f t="shared" si="0"/>
        <v>0</v>
      </c>
      <c r="H44" s="10">
        <f>IF(B44="","",'Wholesale Rate Card - New'!E49)</f>
        <v>6.83</v>
      </c>
      <c r="I44" s="7" t="str">
        <f>IF(B44="","",'Wholesale Rate Card - New'!C49)</f>
        <v>CPM</v>
      </c>
      <c r="J44" s="10">
        <v>0</v>
      </c>
      <c r="K44" s="11">
        <f>IF(B44="","",'Wholesale Rate Card - New'!D49)</f>
        <v>4.5</v>
      </c>
      <c r="M44" s="5" t="str">
        <f>IF(ISBLANK('Wholesale Rate Card - New'!G49),"",'Wholesale Rate Card - New'!H49)</f>
        <v/>
      </c>
      <c r="N44" s="6" t="str">
        <f>IFERROR(IF($M44="","",VLOOKUP($M44,Control!$G:H,2,FALSE)),"")</f>
        <v/>
      </c>
      <c r="O44" s="7" t="str">
        <f>IFERROR(IF($M44="","",VLOOKUP($M44,Control!$G:I,3,FALSE)),"")</f>
        <v/>
      </c>
      <c r="P44" s="8" t="str">
        <f>IFERROR(IF($M44="","",VLOOKUP($M44,Control!$G:J,4,FALSE)),"")</f>
        <v/>
      </c>
      <c r="Q44" s="7" t="str">
        <f>IFERROR(IF($M44="","",VLOOKUP($M44,Control!$G:K,5,FALSE)),"")</f>
        <v/>
      </c>
      <c r="R44" s="9" t="str">
        <f t="shared" si="1"/>
        <v/>
      </c>
      <c r="S44" s="10" t="str">
        <f>IF(M44="","",'Wholesale Rate Card - New'!K49)</f>
        <v/>
      </c>
      <c r="T44" s="7" t="str">
        <f>IF(M44="","",'Wholesale Rate Card - New'!I49)</f>
        <v/>
      </c>
      <c r="U44" s="12"/>
      <c r="V44" s="10" t="str">
        <f>IF(M44="","",'Wholesale Rate Card - New'!J49)</f>
        <v/>
      </c>
    </row>
    <row r="45" spans="2:22" ht="30" customHeight="1" x14ac:dyDescent="0.2">
      <c r="B45" s="5" t="str">
        <f>IF(ISBLANK('Wholesale Rate Card - New'!A50),"",'Wholesale Rate Card - New'!B50)</f>
        <v>Targeted Video - Audience, Keyword, Category, RON &amp; RT</v>
      </c>
      <c r="C45" s="6" t="str">
        <f>IFERROR(IF($B45="","",VLOOKUP($B45,Control!A:B,2,FALSE)),"")</f>
        <v>Brand Awareness or Site Traffic</v>
      </c>
      <c r="D45" s="7" t="str">
        <f>IFERROR(IF($B45="","",VLOOKUP($B45,Control!A:C,3,FALSE)),"")</f>
        <v>Enter Audience &amp; Content</v>
      </c>
      <c r="E45" s="8" t="str">
        <f>IFERROR(IF($B45="","",VLOOKUP($B45,Control!A:D,4,FALSE)),"")</f>
        <v>US, State, DMA or Zip Codes</v>
      </c>
      <c r="F45" s="7" t="str">
        <f>IFERROR(IF($B45="","",VLOOKUP($B45,Control!A:E,5,FALSE)),"")</f>
        <v>Video</v>
      </c>
      <c r="G45" s="9">
        <f t="shared" si="0"/>
        <v>0</v>
      </c>
      <c r="H45" s="10">
        <f>IF(B45="","",'Wholesale Rate Card - New'!E50)</f>
        <v>18.899999999999999</v>
      </c>
      <c r="I45" s="7" t="str">
        <f>IF(B45="","",'Wholesale Rate Card - New'!C50)</f>
        <v>CPM</v>
      </c>
      <c r="J45" s="10">
        <v>0</v>
      </c>
      <c r="K45" s="11">
        <f>IF(B45="","",'Wholesale Rate Card - New'!D50)</f>
        <v>12.5</v>
      </c>
      <c r="L45" s="13"/>
      <c r="M45" s="5" t="str">
        <f>IF(ISBLANK('Wholesale Rate Card - New'!G50),"",'Wholesale Rate Card - New'!H50)</f>
        <v/>
      </c>
      <c r="N45" s="6" t="str">
        <f>IFERROR(IF($M45="","",VLOOKUP($M45,Control!$G:H,2,FALSE)),"")</f>
        <v/>
      </c>
      <c r="O45" s="7" t="str">
        <f>IFERROR(IF($M45="","",VLOOKUP($M45,Control!$G:I,3,FALSE)),"")</f>
        <v/>
      </c>
      <c r="P45" s="8" t="str">
        <f>IFERROR(IF($M45="","",VLOOKUP($M45,Control!$G:J,4,FALSE)),"")</f>
        <v/>
      </c>
      <c r="Q45" s="7" t="str">
        <f>IFERROR(IF($M45="","",VLOOKUP($M45,Control!$G:K,5,FALSE)),"")</f>
        <v/>
      </c>
      <c r="R45" s="9" t="str">
        <f t="shared" si="1"/>
        <v/>
      </c>
      <c r="S45" s="10" t="str">
        <f>IF(M45="","",'Wholesale Rate Card - New'!K50)</f>
        <v/>
      </c>
      <c r="T45" s="7" t="str">
        <f>IF(M45="","",'Wholesale Rate Card - New'!I50)</f>
        <v/>
      </c>
      <c r="U45" s="12"/>
      <c r="V45" s="10" t="str">
        <f>IF(M45="","",'Wholesale Rate Card - New'!J50)</f>
        <v/>
      </c>
    </row>
    <row r="46" spans="2:22" ht="30" customHeight="1" x14ac:dyDescent="0.2">
      <c r="B46" s="5" t="str">
        <f>IF(ISBLANK('Wholesale Rate Card - New'!A51),"",'Wholesale Rate Card - New'!B51)</f>
        <v>TikTok Marketing (Awareness)</v>
      </c>
      <c r="C46" s="6" t="str">
        <f>IFERROR(IF($B46="","",VLOOKUP($B46,Control!A:B,2,FALSE)),"")</f>
        <v>Awareness</v>
      </c>
      <c r="D46" s="7" t="str">
        <f>IFERROR(IF($B46="","",VLOOKUP($B46,Control!A:C,3,FALSE)),"")</f>
        <v>Enter Interests</v>
      </c>
      <c r="E46" s="8" t="str">
        <f>IFERROR(IF($B46="","",VLOOKUP($B46,Control!A:D,4,FALSE)),"")</f>
        <v>US, State or DMA</v>
      </c>
      <c r="F46" s="7" t="str">
        <f>IFERROR(IF($B46="","",VLOOKUP($B46,Control!A:E,5,FALSE)),"")</f>
        <v xml:space="preserve">Image or Video </v>
      </c>
      <c r="G46" s="9">
        <f t="shared" si="0"/>
        <v>0</v>
      </c>
      <c r="H46" s="10">
        <f>IF(B46="","",'Wholesale Rate Card - New'!E51)</f>
        <v>16.8</v>
      </c>
      <c r="I46" s="7" t="str">
        <f>IF(B46="","",'Wholesale Rate Card - New'!C51)</f>
        <v>CPM</v>
      </c>
      <c r="J46" s="10">
        <v>0</v>
      </c>
      <c r="K46" s="11">
        <f>IF(B46="","",'Wholesale Rate Card - New'!D51)</f>
        <v>12</v>
      </c>
      <c r="M46" s="5" t="str">
        <f>IF(ISBLANK('Wholesale Rate Card - New'!G51),"",'Wholesale Rate Card - New'!H51)</f>
        <v/>
      </c>
      <c r="N46" s="6" t="str">
        <f>IFERROR(IF($M46="","",VLOOKUP($M46,Control!$G:H,2,FALSE)),"")</f>
        <v/>
      </c>
      <c r="O46" s="7" t="str">
        <f>IFERROR(IF($M46="","",VLOOKUP($M46,Control!$G:I,3,FALSE)),"")</f>
        <v/>
      </c>
      <c r="P46" s="8" t="str">
        <f>IFERROR(IF($M46="","",VLOOKUP($M46,Control!$G:J,4,FALSE)),"")</f>
        <v/>
      </c>
      <c r="Q46" s="7" t="str">
        <f>IFERROR(IF($M46="","",VLOOKUP($M46,Control!$G:K,5,FALSE)),"")</f>
        <v/>
      </c>
      <c r="R46" s="9" t="str">
        <f t="shared" si="1"/>
        <v/>
      </c>
      <c r="S46" s="10" t="str">
        <f>IF(M46="","",'Wholesale Rate Card - New'!K51)</f>
        <v/>
      </c>
      <c r="T46" s="7" t="str">
        <f>IF(M46="","",'Wholesale Rate Card - New'!I51)</f>
        <v/>
      </c>
      <c r="U46" s="12"/>
      <c r="V46" s="10" t="str">
        <f>IF(M46="","",'Wholesale Rate Card - New'!J51)</f>
        <v/>
      </c>
    </row>
    <row r="47" spans="2:22" ht="30" customHeight="1" x14ac:dyDescent="0.2">
      <c r="B47" s="5" t="str">
        <f>IF(ISBLANK('Wholesale Rate Card - New'!A52),"",'Wholesale Rate Card - New'!B52)</f>
        <v>TikTok Marketing (Site Traffic)</v>
      </c>
      <c r="C47" s="6" t="str">
        <f>IFERROR(IF($B47="","",VLOOKUP($B47,Control!A:B,2,FALSE)),"")</f>
        <v>Site Traffic</v>
      </c>
      <c r="D47" s="7" t="str">
        <f>IFERROR(IF($B47="","",VLOOKUP($B47,Control!A:C,3,FALSE)),"")</f>
        <v>Enter Interests</v>
      </c>
      <c r="E47" s="8" t="str">
        <f>IFERROR(IF($B47="","",VLOOKUP($B47,Control!A:D,4,FALSE)),"")</f>
        <v>US, State or DMA</v>
      </c>
      <c r="F47" s="7" t="str">
        <f>IFERROR(IF($B47="","",VLOOKUP($B47,Control!A:E,5,FALSE)),"")</f>
        <v xml:space="preserve">Image or Video </v>
      </c>
      <c r="G47" s="9">
        <f t="shared" si="0"/>
        <v>0</v>
      </c>
      <c r="H47" s="10">
        <f>IF(B47="","",'Wholesale Rate Card - New'!E52)</f>
        <v>3.15</v>
      </c>
      <c r="I47" s="7" t="str">
        <f>IF(B47="","",'Wholesale Rate Card - New'!C52)</f>
        <v>CPC</v>
      </c>
      <c r="J47" s="10">
        <v>0</v>
      </c>
      <c r="K47" s="11">
        <f>IF(B47="","",'Wholesale Rate Card - New'!D52)</f>
        <v>2</v>
      </c>
      <c r="M47" s="5" t="str">
        <f>IF(ISBLANK('Wholesale Rate Card - New'!G52),"",'Wholesale Rate Card - New'!H52)</f>
        <v/>
      </c>
      <c r="N47" s="6" t="str">
        <f>IFERROR(IF($M47="","",VLOOKUP($M47,Control!$G:H,2,FALSE)),"")</f>
        <v/>
      </c>
      <c r="O47" s="7" t="str">
        <f>IFERROR(IF($M47="","",VLOOKUP($M47,Control!$G:I,3,FALSE)),"")</f>
        <v/>
      </c>
      <c r="P47" s="8" t="str">
        <f>IFERROR(IF($M47="","",VLOOKUP($M47,Control!$G:J,4,FALSE)),"")</f>
        <v/>
      </c>
      <c r="Q47" s="7" t="str">
        <f>IFERROR(IF($M47="","",VLOOKUP($M47,Control!$G:K,5,FALSE)),"")</f>
        <v/>
      </c>
      <c r="R47" s="9" t="str">
        <f t="shared" si="1"/>
        <v/>
      </c>
      <c r="S47" s="10" t="str">
        <f>IF(M47="","",'Wholesale Rate Card - New'!K52)</f>
        <v/>
      </c>
      <c r="T47" s="7" t="str">
        <f>IF(M47="","",'Wholesale Rate Card - New'!I52)</f>
        <v/>
      </c>
      <c r="U47" s="12"/>
      <c r="V47" s="10" t="str">
        <f>IF(M47="","",'Wholesale Rate Card - New'!J52)</f>
        <v/>
      </c>
    </row>
    <row r="48" spans="2:22" ht="30" customHeight="1" x14ac:dyDescent="0.2">
      <c r="B48" s="5" t="str">
        <f>IF(ISBLANK('Wholesale Rate Card - New'!A53),"",'Wholesale Rate Card - New'!B53)</f>
        <v>YouTube Bumper</v>
      </c>
      <c r="C48" s="6" t="str">
        <f>IFERROR(IF($B48="","",VLOOKUP($B48,Control!A:B,2,FALSE)),"")</f>
        <v>Brand Awareness</v>
      </c>
      <c r="D48" s="7" t="str">
        <f>IFERROR(IF($B48="","",VLOOKUP($B48,Control!A:C,3,FALSE)),"")</f>
        <v>Enter Audience</v>
      </c>
      <c r="E48" s="8" t="str">
        <f>IFERROR(IF($B48="","",VLOOKUP($B48,Control!A:D,4,FALSE)),"")</f>
        <v>US, State, DMA or Zip Codes</v>
      </c>
      <c r="F48" s="7" t="str">
        <f>IFERROR(IF($B48="","",VLOOKUP($B48,Control!A:E,5,FALSE)),"")</f>
        <v>Video</v>
      </c>
      <c r="G48" s="9">
        <f t="shared" si="0"/>
        <v>0</v>
      </c>
      <c r="H48" s="10">
        <f>IF(B48="","",'Wholesale Rate Card - New'!E53)</f>
        <v>18.899999999999999</v>
      </c>
      <c r="I48" s="7" t="str">
        <f>IF(B48="","",'Wholesale Rate Card - New'!C53)</f>
        <v>CPM</v>
      </c>
      <c r="J48" s="10">
        <v>0</v>
      </c>
      <c r="K48" s="11">
        <f>IF(B48="","",'Wholesale Rate Card - New'!D53)</f>
        <v>8.5</v>
      </c>
      <c r="M48" s="5" t="str">
        <f>IF(ISBLANK('Wholesale Rate Card - New'!G53),"",'Wholesale Rate Card - New'!H53)</f>
        <v/>
      </c>
      <c r="N48" s="6" t="str">
        <f>IFERROR(IF($M48="","",VLOOKUP($M48,Control!$G:H,2,FALSE)),"")</f>
        <v/>
      </c>
      <c r="O48" s="7" t="str">
        <f>IFERROR(IF($M48="","",VLOOKUP($M48,Control!$G:I,3,FALSE)),"")</f>
        <v/>
      </c>
      <c r="P48" s="8" t="str">
        <f>IFERROR(IF($M48="","",VLOOKUP($M48,Control!$G:J,4,FALSE)),"")</f>
        <v/>
      </c>
      <c r="Q48" s="7" t="str">
        <f>IFERROR(IF($M48="","",VLOOKUP($M48,Control!$G:K,5,FALSE)),"")</f>
        <v/>
      </c>
      <c r="R48" s="9" t="str">
        <f t="shared" si="1"/>
        <v/>
      </c>
      <c r="S48" s="10" t="str">
        <f>IF(M48="","",'Wholesale Rate Card - New'!K53)</f>
        <v/>
      </c>
      <c r="T48" s="7" t="str">
        <f>IF(M48="","",'Wholesale Rate Card - New'!I53)</f>
        <v/>
      </c>
      <c r="U48" s="12"/>
      <c r="V48" s="10" t="str">
        <f>IF(M48="","",'Wholesale Rate Card - New'!J53)</f>
        <v/>
      </c>
    </row>
    <row r="49" spans="2:22" ht="30" customHeight="1" x14ac:dyDescent="0.2">
      <c r="B49" s="5" t="str">
        <f>IF(ISBLANK('Wholesale Rate Card - New'!A54),"",'Wholesale Rate Card - New'!B54)</f>
        <v>YouTube TruView</v>
      </c>
      <c r="C49" s="6" t="str">
        <f>IFERROR(IF($B49="","",VLOOKUP($B49,Control!A:B,2,FALSE)),"")</f>
        <v>Brand Awareness</v>
      </c>
      <c r="D49" s="7" t="str">
        <f>IFERROR(IF($B49="","",VLOOKUP($B49,Control!A:C,3,FALSE)),"")</f>
        <v>Enter Audience</v>
      </c>
      <c r="E49" s="8" t="str">
        <f>IFERROR(IF($B49="","",VLOOKUP($B49,Control!A:D,4,FALSE)),"")</f>
        <v>US, State, DMA or Zip Codes</v>
      </c>
      <c r="F49" s="7" t="str">
        <f>IFERROR(IF($B49="","",VLOOKUP($B49,Control!A:E,5,FALSE)),"")</f>
        <v>Video</v>
      </c>
      <c r="G49" s="9">
        <f t="shared" si="0"/>
        <v>0</v>
      </c>
      <c r="H49" s="10">
        <f>IF(B49="","",'Wholesale Rate Card - New'!E54)</f>
        <v>0.16</v>
      </c>
      <c r="I49" s="7" t="str">
        <f>IF(B49="","",'Wholesale Rate Card - New'!C54)</f>
        <v>CPC</v>
      </c>
      <c r="J49" s="10">
        <v>0</v>
      </c>
      <c r="K49" s="11">
        <f>IF(B49="","",'Wholesale Rate Card - New'!D54)</f>
        <v>0.1</v>
      </c>
      <c r="M49" s="5" t="str">
        <f>IF(ISBLANK('Wholesale Rate Card - New'!G54),"",'Wholesale Rate Card - New'!H54)</f>
        <v/>
      </c>
      <c r="N49" s="6" t="str">
        <f>IFERROR(IF($M49="","",VLOOKUP($M49,Control!$G:H,2,FALSE)),"")</f>
        <v/>
      </c>
      <c r="O49" s="7" t="str">
        <f>IFERROR(IF($M49="","",VLOOKUP($M49,Control!$G:I,3,FALSE)),"")</f>
        <v/>
      </c>
      <c r="P49" s="8" t="str">
        <f>IFERROR(IF($M49="","",VLOOKUP($M49,Control!$G:J,4,FALSE)),"")</f>
        <v/>
      </c>
      <c r="Q49" s="7" t="str">
        <f>IFERROR(IF($M49="","",VLOOKUP($M49,Control!$G:K,5,FALSE)),"")</f>
        <v/>
      </c>
      <c r="R49" s="9" t="str">
        <f t="shared" si="1"/>
        <v/>
      </c>
      <c r="S49" s="10" t="str">
        <f>IF(M49="","",'Wholesale Rate Card - New'!K54)</f>
        <v/>
      </c>
      <c r="T49" s="7" t="str">
        <f>IF(M49="","",'Wholesale Rate Card - New'!I54)</f>
        <v/>
      </c>
      <c r="U49" s="12"/>
      <c r="V49" s="10" t="str">
        <f>IF(M49="","",'Wholesale Rate Card - New'!J54)</f>
        <v/>
      </c>
    </row>
    <row r="50" spans="2:22" ht="30" customHeight="1" x14ac:dyDescent="0.2">
      <c r="B50" s="5" t="str">
        <f>IF(ISBLANK('Wholesale Rate Card - New'!A55),"",'Wholesale Rate Card - New'!B55)</f>
        <v>YouTube TV (:6s ONLY)</v>
      </c>
      <c r="C50" s="6" t="str">
        <f>IFERROR(IF($B50="","",VLOOKUP($B50,Control!A:B,2,FALSE)),"")</f>
        <v>Brand Awareness</v>
      </c>
      <c r="D50" s="7" t="str">
        <f>IFERROR(IF($B50="","",VLOOKUP($B50,Control!A:C,3,FALSE)),"")</f>
        <v>Enter Audience</v>
      </c>
      <c r="E50" s="8" t="str">
        <f>IFERROR(IF($B50="","",VLOOKUP($B50,Control!A:D,4,FALSE)),"")</f>
        <v>US, State, DMA or Zip Codes</v>
      </c>
      <c r="F50" s="7" t="str">
        <f>IFERROR(IF($B50="","",VLOOKUP($B50,Control!A:E,5,FALSE)),"")</f>
        <v>Premium STV</v>
      </c>
      <c r="G50" s="9">
        <f t="shared" si="0"/>
        <v>0</v>
      </c>
      <c r="H50" s="10">
        <f>IF(B50="","",'Wholesale Rate Card - New'!E55)</f>
        <v>57.75</v>
      </c>
      <c r="I50" s="7" t="str">
        <f>IF(B50="","",'Wholesale Rate Card - New'!C55)</f>
        <v>CPM</v>
      </c>
      <c r="J50" s="10">
        <v>0</v>
      </c>
      <c r="K50" s="11">
        <f>IF(B50="","",'Wholesale Rate Card - New'!D55)</f>
        <v>35</v>
      </c>
      <c r="M50" s="5" t="str">
        <f>IF(ISBLANK('Wholesale Rate Card - New'!G55),"",'Wholesale Rate Card - New'!H55)</f>
        <v/>
      </c>
      <c r="N50" s="6" t="str">
        <f>IFERROR(IF($M50="","",VLOOKUP($M50,Control!$G:H,2,FALSE)),"")</f>
        <v/>
      </c>
      <c r="O50" s="7" t="str">
        <f>IFERROR(IF($M50="","",VLOOKUP($M50,Control!$G:I,3,FALSE)),"")</f>
        <v/>
      </c>
      <c r="P50" s="8" t="str">
        <f>IFERROR(IF($M50="","",VLOOKUP($M50,Control!$G:J,4,FALSE)),"")</f>
        <v/>
      </c>
      <c r="Q50" s="7" t="str">
        <f>IFERROR(IF($M50="","",VLOOKUP($M50,Control!$G:K,5,FALSE)),"")</f>
        <v/>
      </c>
      <c r="R50" s="9" t="str">
        <f t="shared" si="1"/>
        <v/>
      </c>
      <c r="S50" s="10" t="str">
        <f>IF(M50="","",'Wholesale Rate Card - New'!K55)</f>
        <v/>
      </c>
      <c r="T50" s="7" t="str">
        <f>IF(M50="","",'Wholesale Rate Card - New'!I55)</f>
        <v/>
      </c>
      <c r="U50" s="12"/>
      <c r="V50" s="10" t="str">
        <f>IF(M50="","",'Wholesale Rate Card - New'!J55)</f>
        <v/>
      </c>
    </row>
    <row r="51" spans="2:22" ht="34" x14ac:dyDescent="0.2">
      <c r="B51" s="5" t="str">
        <f>IF(ISBLANK('Wholesale Rate Card - New'!A56),"",'Wholesale Rate Card - New'!B56)</f>
        <v>YouTube TV (&lt;=:15s Audience)</v>
      </c>
      <c r="C51" s="6" t="str">
        <f>IFERROR(IF($B51="","",VLOOKUP($B51,Control!A:B,2,FALSE)),"")</f>
        <v>Brand Awareness</v>
      </c>
      <c r="D51" s="7" t="str">
        <f>IFERROR(IF($B51="","",VLOOKUP($B51,Control!A:C,3,FALSE)),"")</f>
        <v>Enter Audience</v>
      </c>
      <c r="E51" s="8" t="str">
        <f>IFERROR(IF($B51="","",VLOOKUP($B51,Control!A:D,4,FALSE)),"")</f>
        <v>US, State, DMA or Zip Codes</v>
      </c>
      <c r="F51" s="7" t="str">
        <f>IFERROR(IF($B51="","",VLOOKUP($B51,Control!A:E,5,FALSE)),"")</f>
        <v>Premium STV</v>
      </c>
      <c r="G51" s="9">
        <f t="shared" si="0"/>
        <v>0</v>
      </c>
      <c r="H51" s="10">
        <f>IF(B51="","",'Wholesale Rate Card - New'!E56)</f>
        <v>98.7</v>
      </c>
      <c r="I51" s="7" t="str">
        <f>IF(B51="","",'Wholesale Rate Card - New'!C56)</f>
        <v>CPM</v>
      </c>
      <c r="J51" s="10">
        <v>0</v>
      </c>
      <c r="K51" s="11">
        <f>IF(B51="","",'Wholesale Rate Card - New'!D56)</f>
        <v>65</v>
      </c>
      <c r="L51" s="13"/>
      <c r="M51" s="5" t="str">
        <f>IF(ISBLANK('Wholesale Rate Card - New'!G56),"",'Wholesale Rate Card - New'!H56)</f>
        <v/>
      </c>
      <c r="N51" s="6" t="str">
        <f>IFERROR(IF($M51="","",VLOOKUP($M51,Control!$G:H,2,FALSE)),"")</f>
        <v/>
      </c>
      <c r="O51" s="7" t="str">
        <f>IFERROR(IF($M51="","",VLOOKUP($M51,Control!$G:I,3,FALSE)),"")</f>
        <v/>
      </c>
      <c r="P51" s="8" t="str">
        <f>IFERROR(IF($M51="","",VLOOKUP($M51,Control!$G:J,4,FALSE)),"")</f>
        <v/>
      </c>
      <c r="Q51" s="7" t="str">
        <f>IFERROR(IF($M51="","",VLOOKUP($M51,Control!$G:K,5,FALSE)),"")</f>
        <v/>
      </c>
      <c r="R51" s="9" t="str">
        <f t="shared" si="1"/>
        <v/>
      </c>
      <c r="S51" s="10" t="str">
        <f>IF(M51="","",'Wholesale Rate Card - New'!K56)</f>
        <v/>
      </c>
      <c r="T51" s="7" t="str">
        <f>IF(M51="","",'Wholesale Rate Card - New'!I56)</f>
        <v/>
      </c>
      <c r="U51" s="12"/>
      <c r="V51" s="10" t="str">
        <f>IF(M51="","",'Wholesale Rate Card - New'!J56)</f>
        <v/>
      </c>
    </row>
    <row r="52" spans="2:22" ht="30" customHeight="1" x14ac:dyDescent="0.2">
      <c r="B52" s="5" t="str">
        <f>IF(ISBLANK('Wholesale Rate Card - New'!A57),"",'Wholesale Rate Card - New'!B57)</f>
        <v>YouTube TV (&lt;=:15s RON)</v>
      </c>
      <c r="C52" s="6" t="str">
        <f>IFERROR(IF($B52="","",VLOOKUP($B52,Control!A:B,2,FALSE)),"")</f>
        <v>Brand Awareness</v>
      </c>
      <c r="D52" s="7" t="str">
        <f>IFERROR(IF($B52="","",VLOOKUP($B52,Control!A:C,3,FALSE)),"")</f>
        <v>Enter Audience</v>
      </c>
      <c r="E52" s="8" t="str">
        <f>IFERROR(IF($B52="","",VLOOKUP($B52,Control!A:D,4,FALSE)),"")</f>
        <v>US, State, DMA or Zip Codes</v>
      </c>
      <c r="F52" s="7" t="str">
        <f>IFERROR(IF($B52="","",VLOOKUP($B52,Control!A:E,5,FALSE)),"")</f>
        <v>Premium STV</v>
      </c>
      <c r="G52" s="9">
        <f t="shared" si="0"/>
        <v>0</v>
      </c>
      <c r="H52" s="10">
        <f>IF(B52="","",'Wholesale Rate Card - New'!E57)</f>
        <v>87.15</v>
      </c>
      <c r="I52" s="7" t="str">
        <f>IF(B52="","",'Wholesale Rate Card - New'!C57)</f>
        <v>CPM</v>
      </c>
      <c r="J52" s="10">
        <v>0</v>
      </c>
      <c r="K52" s="11">
        <f>IF(B52="","",'Wholesale Rate Card - New'!D57)</f>
        <v>55</v>
      </c>
      <c r="M52" s="5" t="str">
        <f>IF(ISBLANK('Wholesale Rate Card - New'!G57),"",'Wholesale Rate Card - New'!H57)</f>
        <v/>
      </c>
      <c r="N52" s="6"/>
      <c r="O52" s="7"/>
      <c r="P52" s="8"/>
      <c r="Q52" s="7"/>
      <c r="R52" s="9" t="str">
        <f t="shared" si="1"/>
        <v/>
      </c>
      <c r="S52" s="10" t="str">
        <f>IF(M52="","",'Wholesale Rate Card - New'!K57)</f>
        <v/>
      </c>
      <c r="T52" s="7" t="str">
        <f>IF(M52="","",'Wholesale Rate Card - New'!I57)</f>
        <v/>
      </c>
      <c r="U52" s="12"/>
      <c r="V52" s="10" t="str">
        <f>IF(M52="","",'Wholesale Rate Card - New'!J57)</f>
        <v/>
      </c>
    </row>
    <row r="53" spans="2:22" ht="30" customHeight="1" x14ac:dyDescent="0.2">
      <c r="B53" s="5" t="str">
        <f>IF(ISBLANK('Wholesale Rate Card - New'!A58),"",'Wholesale Rate Card - New'!B58)</f>
        <v>YouTube TV (&lt;=:30s Audience)</v>
      </c>
      <c r="C53" s="6" t="str">
        <f>IFERROR(IF($B53="","",VLOOKUP($B53,Control!A:B,2,FALSE)),"")</f>
        <v>Brand Awareness</v>
      </c>
      <c r="D53" s="7" t="str">
        <f>IFERROR(IF($B53="","",VLOOKUP($B53,Control!A:C,3,FALSE)),"")</f>
        <v>Enter Audience</v>
      </c>
      <c r="E53" s="8" t="str">
        <f>IFERROR(IF($B53="","",VLOOKUP($B53,Control!A:D,4,FALSE)),"")</f>
        <v>US, State, DMA or Zip Codes</v>
      </c>
      <c r="F53" s="7" t="str">
        <f>IFERROR(IF($B53="","",VLOOKUP($B53,Control!A:E,5,FALSE)),"")</f>
        <v>Premium STV</v>
      </c>
      <c r="G53" s="9">
        <f t="shared" si="0"/>
        <v>0</v>
      </c>
      <c r="H53" s="10">
        <f>IF(B53="","",'Wholesale Rate Card - New'!E58)</f>
        <v>134.4</v>
      </c>
      <c r="I53" s="7" t="str">
        <f>IF(B53="","",'Wholesale Rate Card - New'!C58)</f>
        <v>CPM</v>
      </c>
      <c r="J53" s="10">
        <v>0</v>
      </c>
      <c r="K53" s="11">
        <f>IF(B53="","",'Wholesale Rate Card - New'!D58)</f>
        <v>90</v>
      </c>
      <c r="M53" s="5" t="str">
        <f>IF(ISBLANK('Wholesale Rate Card - New'!G58),"",'Wholesale Rate Card - New'!H58)</f>
        <v/>
      </c>
      <c r="N53" s="6"/>
      <c r="O53" s="7"/>
      <c r="P53" s="8"/>
      <c r="Q53" s="7"/>
      <c r="R53" s="9" t="str">
        <f t="shared" si="1"/>
        <v/>
      </c>
      <c r="S53" s="10" t="str">
        <f>IF(M53="","",'Wholesale Rate Card - New'!K58)</f>
        <v/>
      </c>
      <c r="T53" s="7" t="str">
        <f>IF(M53="","",'Wholesale Rate Card - New'!I58)</f>
        <v/>
      </c>
      <c r="U53" s="12"/>
      <c r="V53" s="10" t="str">
        <f>IF(M53="","",'Wholesale Rate Card - New'!J58)</f>
        <v/>
      </c>
    </row>
    <row r="54" spans="2:22" ht="30" customHeight="1" x14ac:dyDescent="0.2">
      <c r="B54" s="5" t="str">
        <f>IF(ISBLANK('Wholesale Rate Card - New'!A59),"",'Wholesale Rate Card - New'!B59)</f>
        <v>YouTube TV (&lt;=:30s RON)</v>
      </c>
      <c r="C54" s="6" t="str">
        <f>IFERROR(IF($B54="","",VLOOKUP($B54,Control!A:B,2,FALSE)),"")</f>
        <v>Brand Awareness</v>
      </c>
      <c r="D54" s="7" t="str">
        <f>IFERROR(IF($B54="","",VLOOKUP($B54,Control!A:C,3,FALSE)),"")</f>
        <v>Enter Audience</v>
      </c>
      <c r="E54" s="8" t="str">
        <f>IFERROR(IF($B54="","",VLOOKUP($B54,Control!A:D,4,FALSE)),"")</f>
        <v>US, State, DMA or Zip Codes</v>
      </c>
      <c r="F54" s="7" t="str">
        <f>IFERROR(IF($B54="","",VLOOKUP($B54,Control!A:E,5,FALSE)),"")</f>
        <v>Premium STV</v>
      </c>
      <c r="G54" s="9">
        <f t="shared" si="0"/>
        <v>0</v>
      </c>
      <c r="H54" s="10">
        <f>IF(B54="","",'Wholesale Rate Card - New'!E59)</f>
        <v>120.75</v>
      </c>
      <c r="I54" s="7" t="str">
        <f>IF(B54="","",'Wholesale Rate Card - New'!C59)</f>
        <v>CPM</v>
      </c>
      <c r="J54" s="10">
        <v>0</v>
      </c>
      <c r="K54" s="11">
        <f>IF(B54="","",'Wholesale Rate Card - New'!D59)</f>
        <v>80</v>
      </c>
      <c r="M54" s="5" t="str">
        <f>IF(ISBLANK('Wholesale Rate Card - New'!G59),"",'Wholesale Rate Card - New'!H59)</f>
        <v/>
      </c>
      <c r="N54" s="6"/>
      <c r="O54" s="7"/>
      <c r="P54" s="8"/>
      <c r="Q54" s="7"/>
      <c r="R54" s="9" t="str">
        <f t="shared" si="1"/>
        <v/>
      </c>
      <c r="S54" s="10" t="str">
        <f>IF(M54="","",'Wholesale Rate Card - New'!K59)</f>
        <v/>
      </c>
      <c r="T54" s="7" t="str">
        <f>IF(M54="","",'Wholesale Rate Card - New'!I59)</f>
        <v/>
      </c>
      <c r="U54" s="12"/>
      <c r="V54" s="10" t="str">
        <f>IF(M54="","",'Wholesale Rate Card - New'!J59)</f>
        <v/>
      </c>
    </row>
    <row r="55" spans="2:22" ht="30" customHeight="1" x14ac:dyDescent="0.2">
      <c r="B55" s="5" t="str">
        <f>IF(ISBLANK('Wholesale Rate Card - New'!A60),"",'Wholesale Rate Card - New'!B60)</f>
        <v/>
      </c>
      <c r="C55" s="6" t="str">
        <f>IFERROR(IF($B55="","",VLOOKUP($B55,Control!A:B,2,FALSE)),"")</f>
        <v/>
      </c>
      <c r="D55" s="7" t="str">
        <f>IFERROR(IF($B55="","",VLOOKUP($B55,Control!A:C,3,FALSE)),"")</f>
        <v/>
      </c>
      <c r="E55" s="8" t="str">
        <f>IFERROR(IF($B55="","",VLOOKUP($B55,Control!A:D,4,FALSE)),"")</f>
        <v/>
      </c>
      <c r="F55" s="7" t="str">
        <f>IFERROR(IF($B55="","",VLOOKUP($B55,Control!A:E,5,FALSE)),"")</f>
        <v/>
      </c>
      <c r="G55" s="9" t="str">
        <f t="shared" si="0"/>
        <v/>
      </c>
      <c r="H55" s="10" t="str">
        <f>IF(B55="","",'Wholesale Rate Card - New'!E60)</f>
        <v/>
      </c>
      <c r="I55" s="7" t="str">
        <f>IF(B55="","",'Wholesale Rate Card - New'!C60)</f>
        <v/>
      </c>
      <c r="J55" s="10">
        <v>0</v>
      </c>
      <c r="K55" s="11" t="str">
        <f>IF(B55="","",'Wholesale Rate Card - New'!D60)</f>
        <v/>
      </c>
      <c r="M55" s="5" t="str">
        <f>IF(ISBLANK('Wholesale Rate Card - New'!G60),"",'Wholesale Rate Card - New'!H60)</f>
        <v/>
      </c>
      <c r="N55" s="6"/>
      <c r="O55" s="7"/>
      <c r="P55" s="8"/>
      <c r="Q55" s="7"/>
      <c r="R55" s="9" t="str">
        <f t="shared" si="1"/>
        <v/>
      </c>
      <c r="S55" s="10" t="str">
        <f>IF(M55="","",'Wholesale Rate Card - New'!K60)</f>
        <v/>
      </c>
      <c r="T55" s="7" t="str">
        <f>IF(M55="","",'Wholesale Rate Card - New'!I60)</f>
        <v/>
      </c>
      <c r="U55" s="12"/>
      <c r="V55" s="10" t="str">
        <f>IF(M55="","",'Wholesale Rate Card - New'!J60)</f>
        <v/>
      </c>
    </row>
    <row r="56" spans="2:22" ht="30" customHeight="1" x14ac:dyDescent="0.2">
      <c r="B56" s="5" t="str">
        <f>IF(ISBLANK('Wholesale Rate Card - New'!A61),"",'Wholesale Rate Card - New'!B61)</f>
        <v/>
      </c>
      <c r="C56" s="6" t="str">
        <f>IFERROR(IF($B56="","",VLOOKUP($B56,Control!A:B,2,FALSE)),"")</f>
        <v/>
      </c>
      <c r="D56" s="7" t="str">
        <f>IFERROR(IF($B56="","",VLOOKUP($B56,Control!A:C,3,FALSE)),"")</f>
        <v/>
      </c>
      <c r="E56" s="8" t="str">
        <f>IFERROR(IF($B56="","",VLOOKUP($B56,Control!A:D,4,FALSE)),"")</f>
        <v/>
      </c>
      <c r="F56" s="7" t="str">
        <f>IFERROR(IF($B56="","",VLOOKUP($B56,Control!A:E,5,FALSE)),"")</f>
        <v/>
      </c>
      <c r="G56" s="9" t="str">
        <f t="shared" si="0"/>
        <v/>
      </c>
      <c r="H56" s="10" t="str">
        <f>IF(B56="","",'Wholesale Rate Card - New'!E61)</f>
        <v/>
      </c>
      <c r="I56" s="7" t="str">
        <f>IF(B56="","",'Wholesale Rate Card - New'!C61)</f>
        <v/>
      </c>
      <c r="J56" s="10">
        <v>0</v>
      </c>
      <c r="K56" s="11" t="str">
        <f>IF(B56="","",'Wholesale Rate Card - New'!D61)</f>
        <v/>
      </c>
      <c r="M56" s="5" t="str">
        <f>IF(ISBLANK('Wholesale Rate Card - New'!G61),"",'Wholesale Rate Card - New'!H61)</f>
        <v/>
      </c>
      <c r="N56" s="6"/>
      <c r="O56" s="7"/>
      <c r="P56" s="8"/>
      <c r="Q56" s="7"/>
      <c r="R56" s="9" t="str">
        <f t="shared" si="1"/>
        <v/>
      </c>
      <c r="S56" s="10" t="str">
        <f>IF(M56="","",'Wholesale Rate Card - New'!K61)</f>
        <v/>
      </c>
      <c r="T56" s="7" t="str">
        <f>IF(M56="","",'Wholesale Rate Card - New'!I61)</f>
        <v/>
      </c>
      <c r="U56" s="12"/>
      <c r="V56" s="10" t="str">
        <f>IF(M56="","",'Wholesale Rate Card - New'!J61)</f>
        <v/>
      </c>
    </row>
    <row r="57" spans="2:22" ht="30" customHeight="1" x14ac:dyDescent="0.2">
      <c r="B57" s="5" t="str">
        <f>IF(ISBLANK('Wholesale Rate Card - New'!A62),"",'Wholesale Rate Card - New'!B62)</f>
        <v/>
      </c>
      <c r="C57" s="6" t="str">
        <f>IFERROR(IF($B57="","",VLOOKUP($B57,Control!A:B,2,FALSE)),"")</f>
        <v/>
      </c>
      <c r="D57" s="7" t="str">
        <f>IFERROR(IF($B57="","",VLOOKUP($B57,Control!A:C,3,FALSE)),"")</f>
        <v/>
      </c>
      <c r="E57" s="8" t="str">
        <f>IFERROR(IF($B57="","",VLOOKUP($B57,Control!A:D,4,FALSE)),"")</f>
        <v/>
      </c>
      <c r="F57" s="7" t="str">
        <f>IFERROR(IF($B57="","",VLOOKUP($B57,Control!A:E,5,FALSE)),"")</f>
        <v/>
      </c>
      <c r="G57" s="9" t="str">
        <f t="shared" si="0"/>
        <v/>
      </c>
      <c r="H57" s="10" t="str">
        <f>IF(B57="","",'Wholesale Rate Card - New'!E62)</f>
        <v/>
      </c>
      <c r="I57" s="7" t="str">
        <f>IF(B57="","",'Wholesale Rate Card - New'!C62)</f>
        <v/>
      </c>
      <c r="J57" s="10">
        <v>0</v>
      </c>
      <c r="K57" s="11" t="str">
        <f>IF(B57="","",'Wholesale Rate Card - New'!D62)</f>
        <v/>
      </c>
      <c r="M57" s="5" t="str">
        <f>IF(ISBLANK('Wholesale Rate Card - New'!G62),"",'Wholesale Rate Card - New'!H62)</f>
        <v/>
      </c>
      <c r="N57" s="6"/>
      <c r="O57" s="7"/>
      <c r="P57" s="8"/>
      <c r="Q57" s="7"/>
      <c r="R57" s="9" t="str">
        <f t="shared" si="1"/>
        <v/>
      </c>
      <c r="S57" s="10" t="str">
        <f>IF(M57="","",'Wholesale Rate Card - New'!K62)</f>
        <v/>
      </c>
      <c r="T57" s="7" t="str">
        <f>IF(M57="","",'Wholesale Rate Card - New'!I62)</f>
        <v/>
      </c>
      <c r="U57" s="12"/>
      <c r="V57" s="10" t="str">
        <f>IF(M57="","",'Wholesale Rate Card - New'!J62)</f>
        <v/>
      </c>
    </row>
    <row r="58" spans="2:22" ht="30" customHeight="1" x14ac:dyDescent="0.2">
      <c r="B58" s="5" t="str">
        <f>IF(ISBLANK('Wholesale Rate Card - New'!A63),"",'Wholesale Rate Card - New'!B63)</f>
        <v/>
      </c>
      <c r="C58" s="6" t="str">
        <f>IFERROR(IF($B58="","",VLOOKUP($B58,Control!A:B,2,FALSE)),"")</f>
        <v/>
      </c>
      <c r="D58" s="7" t="str">
        <f>IFERROR(IF($B58="","",VLOOKUP($B58,Control!A:C,3,FALSE)),"")</f>
        <v/>
      </c>
      <c r="E58" s="8" t="str">
        <f>IFERROR(IF($B58="","",VLOOKUP($B58,Control!A:D,4,FALSE)),"")</f>
        <v/>
      </c>
      <c r="F58" s="7" t="str">
        <f>IFERROR(IF($B58="","",VLOOKUP($B58,Control!A:E,5,FALSE)),"")</f>
        <v/>
      </c>
      <c r="G58" s="9" t="str">
        <f t="shared" si="0"/>
        <v/>
      </c>
      <c r="H58" s="10" t="str">
        <f>IF(B58="","",'Wholesale Rate Card - New'!E63)</f>
        <v/>
      </c>
      <c r="I58" s="7" t="str">
        <f>IF(B58="","",'Wholesale Rate Card - New'!C63)</f>
        <v/>
      </c>
      <c r="J58" s="10">
        <v>0</v>
      </c>
      <c r="K58" s="11" t="str">
        <f>IF(B58="","",'Wholesale Rate Card - New'!D63)</f>
        <v/>
      </c>
      <c r="M58" s="5" t="str">
        <f>IF(ISBLANK('Wholesale Rate Card - New'!G63),"",'Wholesale Rate Card - New'!H63)</f>
        <v/>
      </c>
      <c r="N58" s="6"/>
      <c r="O58" s="7"/>
      <c r="P58" s="8"/>
      <c r="Q58" s="7"/>
      <c r="R58" s="9" t="str">
        <f t="shared" si="1"/>
        <v/>
      </c>
      <c r="S58" s="10" t="str">
        <f>IF(M58="","",'Wholesale Rate Card - New'!K63)</f>
        <v/>
      </c>
      <c r="T58" s="7" t="str">
        <f>IF(M58="","",'Wholesale Rate Card - New'!I63)</f>
        <v/>
      </c>
      <c r="U58" s="12"/>
      <c r="V58" s="10" t="str">
        <f>IF(M58="","",'Wholesale Rate Card - New'!J63)</f>
        <v/>
      </c>
    </row>
    <row r="59" spans="2:22" ht="30" customHeight="1" x14ac:dyDescent="0.2">
      <c r="B59" s="5" t="str">
        <f>IF(ISBLANK('Wholesale Rate Card - New'!A64),"",'Wholesale Rate Card - New'!B64)</f>
        <v/>
      </c>
      <c r="C59" s="6" t="str">
        <f>IFERROR(IF($B59="","",VLOOKUP($B59,Control!A:B,2,FALSE)),"")</f>
        <v/>
      </c>
      <c r="D59" s="7" t="str">
        <f>IFERROR(IF($B59="","",VLOOKUP($B59,Control!A:C,3,FALSE)),"")</f>
        <v/>
      </c>
      <c r="E59" s="8" t="str">
        <f>IFERROR(IF($B59="","",VLOOKUP($B59,Control!A:D,4,FALSE)),"")</f>
        <v/>
      </c>
      <c r="F59" s="7" t="str">
        <f>IFERROR(IF($B59="","",VLOOKUP($B59,Control!A:E,5,FALSE)),"")</f>
        <v/>
      </c>
      <c r="G59" s="9" t="str">
        <f t="shared" si="0"/>
        <v/>
      </c>
      <c r="H59" s="10" t="str">
        <f>IF(B59="","",'Wholesale Rate Card - New'!E64)</f>
        <v/>
      </c>
      <c r="I59" s="7" t="str">
        <f>IF(B59="","",'Wholesale Rate Card - New'!C64)</f>
        <v/>
      </c>
      <c r="J59" s="10">
        <v>0</v>
      </c>
      <c r="K59" s="11" t="str">
        <f>IF(B59="","",'Wholesale Rate Card - New'!D64)</f>
        <v/>
      </c>
      <c r="M59" s="5" t="str">
        <f>IF(ISBLANK('Wholesale Rate Card - New'!G64),"",'Wholesale Rate Card - New'!H64)</f>
        <v/>
      </c>
      <c r="N59" s="6"/>
      <c r="O59" s="7"/>
      <c r="P59" s="8"/>
      <c r="Q59" s="7"/>
      <c r="R59" s="9" t="str">
        <f t="shared" si="1"/>
        <v/>
      </c>
      <c r="S59" s="10" t="str">
        <f>IF(M59="","",'Wholesale Rate Card - New'!K64)</f>
        <v/>
      </c>
      <c r="T59" s="7" t="str">
        <f>IF(M59="","",'Wholesale Rate Card - New'!I64)</f>
        <v/>
      </c>
      <c r="U59" s="12"/>
      <c r="V59" s="10" t="str">
        <f>IF(M59="","",'Wholesale Rate Card - New'!J64)</f>
        <v/>
      </c>
    </row>
    <row r="60" spans="2:22" ht="30" customHeight="1" x14ac:dyDescent="0.2">
      <c r="B60" s="5" t="str">
        <f>IF(ISBLANK('Wholesale Rate Card - New'!A65),"",'Wholesale Rate Card - New'!B65)</f>
        <v/>
      </c>
      <c r="C60" s="6" t="str">
        <f>IFERROR(IF($B60="","",VLOOKUP($B60,Control!A:B,2,FALSE)),"")</f>
        <v/>
      </c>
      <c r="D60" s="7" t="str">
        <f>IFERROR(IF($B60="","",VLOOKUP($B60,Control!A:C,3,FALSE)),"")</f>
        <v/>
      </c>
      <c r="E60" s="8" t="str">
        <f>IFERROR(IF($B60="","",VLOOKUP($B60,Control!A:D,4,FALSE)),"")</f>
        <v/>
      </c>
      <c r="F60" s="7" t="str">
        <f>IFERROR(IF($B60="","",VLOOKUP($B60,Control!A:E,5,FALSE)),"")</f>
        <v/>
      </c>
      <c r="G60" s="9" t="str">
        <f t="shared" si="0"/>
        <v/>
      </c>
      <c r="H60" s="11" t="str">
        <f>IF(B60="","",'Wholesale Rate Card - New'!E65)</f>
        <v/>
      </c>
      <c r="I60" s="7" t="str">
        <f>IF(B60="","",'Wholesale Rate Card - New'!C65)</f>
        <v/>
      </c>
      <c r="J60" s="12"/>
      <c r="K60" s="11" t="str">
        <f>IF(B60="","",'Wholesale Rate Card - New'!D65)</f>
        <v/>
      </c>
      <c r="M60" s="5" t="str">
        <f>IF(ISBLANK('Wholesale Rate Card - New'!G65),"",'Wholesale Rate Card - New'!H65)</f>
        <v/>
      </c>
      <c r="N60" s="16"/>
      <c r="O60" s="14"/>
      <c r="P60" s="15"/>
      <c r="Q60" s="7"/>
      <c r="R60" s="9" t="str">
        <f t="shared" si="1"/>
        <v/>
      </c>
      <c r="S60" s="10" t="str">
        <f>IF(M60="","",'Wholesale Rate Card - New'!K65)</f>
        <v/>
      </c>
      <c r="T60" s="7" t="str">
        <f>IF(M60="","",'Wholesale Rate Card - New'!I65)</f>
        <v/>
      </c>
      <c r="U60" s="12">
        <v>0</v>
      </c>
      <c r="V60" s="10" t="str">
        <f>IF(M60="","",'Wholesale Rate Card - New'!J65)</f>
        <v/>
      </c>
    </row>
    <row r="61" spans="2:22" ht="30" customHeight="1" x14ac:dyDescent="0.2">
      <c r="B61" s="5" t="str">
        <f>IF(ISBLANK('Wholesale Rate Card - New'!A66),"",'Wholesale Rate Card - New'!B66)</f>
        <v/>
      </c>
      <c r="C61" s="6" t="str">
        <f>IFERROR(IF($B61="","",VLOOKUP($B61,Control!A:B,2,FALSE)),"")</f>
        <v/>
      </c>
      <c r="D61" s="7" t="str">
        <f>IFERROR(IF($B61="","",VLOOKUP($B61,Control!A:C,3,FALSE)),"")</f>
        <v/>
      </c>
      <c r="E61" s="8" t="str">
        <f>IFERROR(IF($B61="","",VLOOKUP($B61,Control!A:D,4,FALSE)),"")</f>
        <v/>
      </c>
      <c r="F61" s="7" t="str">
        <f>IFERROR(IF($B61="","",VLOOKUP($B61,Control!A:E,5,FALSE)),"")</f>
        <v/>
      </c>
      <c r="G61" s="9" t="str">
        <f t="shared" si="0"/>
        <v/>
      </c>
      <c r="H61" s="11" t="str">
        <f>IF(B61="","",'Wholesale Rate Card - New'!E66)</f>
        <v/>
      </c>
      <c r="I61" s="7" t="str">
        <f>IF(B61="","",'Wholesale Rate Card - New'!C66)</f>
        <v/>
      </c>
      <c r="J61" s="12"/>
      <c r="K61" s="11" t="str">
        <f>IF(B61="","",'Wholesale Rate Card - New'!D66)</f>
        <v/>
      </c>
      <c r="M61" s="5" t="str">
        <f>IF(ISBLANK('Wholesale Rate Card - New'!G66),"",'Wholesale Rate Card - New'!H66)</f>
        <v/>
      </c>
      <c r="N61" s="16"/>
      <c r="O61" s="14"/>
      <c r="P61" s="15"/>
      <c r="Q61" s="7"/>
      <c r="R61" s="9" t="str">
        <f t="shared" si="1"/>
        <v/>
      </c>
      <c r="S61" s="10" t="str">
        <f>IF(M61="","",'Wholesale Rate Card - New'!K66)</f>
        <v/>
      </c>
      <c r="T61" s="7" t="str">
        <f>IF(M61="","",'Wholesale Rate Card - New'!I66)</f>
        <v/>
      </c>
      <c r="U61" s="12">
        <v>0</v>
      </c>
      <c r="V61" s="10" t="str">
        <f>IF(M61="","",'Wholesale Rate Card - New'!J66)</f>
        <v/>
      </c>
    </row>
    <row r="62" spans="2:22" ht="30" customHeight="1" outlineLevel="1" x14ac:dyDescent="0.2">
      <c r="B62" s="5" t="str">
        <f>IF(ISBLANK('Wholesale Rate Card - New'!A67),"",'Wholesale Rate Card - New'!B67)</f>
        <v/>
      </c>
      <c r="C62" s="6" t="str">
        <f>IFERROR(IF($B62="","",VLOOKUP($B62,Control!A:B,2,FALSE)),"")</f>
        <v/>
      </c>
      <c r="D62" s="7" t="str">
        <f>IFERROR(IF($B62="","",VLOOKUP($B62,Control!A:C,3,FALSE)),"")</f>
        <v/>
      </c>
      <c r="E62" s="8" t="str">
        <f>IFERROR(IF($B62="","",VLOOKUP($B62,Control!A:D,4,FALSE)),"")</f>
        <v/>
      </c>
      <c r="F62" s="7" t="str">
        <f>IFERROR(IF($B62="","",VLOOKUP($B62,Control!A:E,5,FALSE)),"")</f>
        <v/>
      </c>
      <c r="G62" s="9" t="str">
        <f t="shared" si="0"/>
        <v/>
      </c>
      <c r="H62" s="11" t="str">
        <f>IF(B62="","",'Wholesale Rate Card - New'!E67)</f>
        <v/>
      </c>
      <c r="I62" s="7" t="str">
        <f>IF(B62="","",'Wholesale Rate Card - New'!C67)</f>
        <v/>
      </c>
      <c r="J62" s="12"/>
      <c r="K62" s="11" t="str">
        <f>IF(B62="","",'Wholesale Rate Card - New'!D67)</f>
        <v/>
      </c>
      <c r="M62" s="5" t="str">
        <f>IF(ISBLANK('Wholesale Rate Card - New'!G67),"",'Wholesale Rate Card - New'!H67)</f>
        <v/>
      </c>
      <c r="N62" s="16"/>
      <c r="O62" s="14"/>
      <c r="P62" s="15"/>
      <c r="Q62" s="7"/>
      <c r="R62" s="9" t="str">
        <f t="shared" si="1"/>
        <v/>
      </c>
      <c r="S62" s="10" t="str">
        <f>IF(M62="","",'Wholesale Rate Card - New'!K67)</f>
        <v/>
      </c>
      <c r="T62" s="7" t="str">
        <f>IF(M62="","",'Wholesale Rate Card - New'!I67)</f>
        <v/>
      </c>
      <c r="U62" s="12">
        <v>0</v>
      </c>
      <c r="V62" s="10" t="str">
        <f>IF(M62="","",'Wholesale Rate Card - New'!J67)</f>
        <v/>
      </c>
    </row>
    <row r="63" spans="2:22" ht="30" customHeight="1" outlineLevel="1" x14ac:dyDescent="0.2">
      <c r="B63" s="5" t="str">
        <f>IF(ISBLANK('Wholesale Rate Card - New'!A68),"",'Wholesale Rate Card - New'!B68)</f>
        <v/>
      </c>
      <c r="C63" s="6" t="str">
        <f>IFERROR(IF($B63="","",VLOOKUP($B63,Control!A:B,2,FALSE)),"")</f>
        <v/>
      </c>
      <c r="D63" s="7" t="str">
        <f>IFERROR(IF($B63="","",VLOOKUP($B63,Control!A:C,3,FALSE)),"")</f>
        <v/>
      </c>
      <c r="E63" s="8" t="str">
        <f>IFERROR(IF($B63="","",VLOOKUP($B63,Control!A:D,4,FALSE)),"")</f>
        <v/>
      </c>
      <c r="F63" s="7" t="str">
        <f>IFERROR(IF($B63="","",VLOOKUP($B63,Control!A:E,5,FALSE)),"")</f>
        <v/>
      </c>
      <c r="G63" s="9" t="str">
        <f t="shared" si="0"/>
        <v/>
      </c>
      <c r="H63" s="11" t="str">
        <f>IF(B63="","",'Wholesale Rate Card - New'!E68)</f>
        <v/>
      </c>
      <c r="I63" s="7" t="str">
        <f>IF(B63="","",'Wholesale Rate Card - New'!C68)</f>
        <v/>
      </c>
      <c r="J63" s="12"/>
      <c r="K63" s="11" t="str">
        <f>IF(B63="","",'Wholesale Rate Card - New'!D68)</f>
        <v/>
      </c>
      <c r="M63" s="5" t="str">
        <f>IF(ISBLANK('Wholesale Rate Card - New'!G68),"",'Wholesale Rate Card - New'!H68)</f>
        <v/>
      </c>
      <c r="N63" s="16"/>
      <c r="O63" s="14"/>
      <c r="P63" s="15"/>
      <c r="Q63" s="7"/>
      <c r="R63" s="9" t="str">
        <f t="shared" si="1"/>
        <v/>
      </c>
      <c r="S63" s="10" t="str">
        <f>IF(M63="","",'Wholesale Rate Card - New'!K68)</f>
        <v/>
      </c>
      <c r="T63" s="7" t="str">
        <f>IF(M63="","",'Wholesale Rate Card - New'!I68)</f>
        <v/>
      </c>
      <c r="U63" s="12">
        <v>0</v>
      </c>
      <c r="V63" s="10" t="str">
        <f>IF(M63="","",'Wholesale Rate Card - New'!J68)</f>
        <v/>
      </c>
    </row>
    <row r="64" spans="2:22" ht="30" customHeight="1" outlineLevel="1" x14ac:dyDescent="0.2">
      <c r="B64" s="5" t="str">
        <f>IF(ISBLANK('Wholesale Rate Card - New'!A69),"",'Wholesale Rate Card - New'!B69)</f>
        <v/>
      </c>
      <c r="C64" s="6" t="str">
        <f>IFERROR(IF($B64="","",VLOOKUP($B64,Control!A:B,2,FALSE)),"")</f>
        <v/>
      </c>
      <c r="D64" s="7" t="str">
        <f>IFERROR(IF($B64="","",VLOOKUP($B64,Control!A:C,3,FALSE)),"")</f>
        <v/>
      </c>
      <c r="E64" s="8" t="str">
        <f>IFERROR(IF($B64="","",VLOOKUP($B64,Control!A:D,4,FALSE)),"")</f>
        <v/>
      </c>
      <c r="F64" s="7" t="str">
        <f>IFERROR(IF($B64="","",VLOOKUP($B64,Control!A:E,5,FALSE)),"")</f>
        <v/>
      </c>
      <c r="G64" s="9" t="str">
        <f t="shared" si="0"/>
        <v/>
      </c>
      <c r="H64" s="11" t="str">
        <f>IF(B64="","",'Wholesale Rate Card - New'!E69)</f>
        <v/>
      </c>
      <c r="I64" s="7" t="str">
        <f>IF(B64="","",'Wholesale Rate Card - New'!C69)</f>
        <v/>
      </c>
      <c r="J64" s="12"/>
      <c r="K64" s="11" t="str">
        <f>IF(B64="","",'Wholesale Rate Card - New'!D69)</f>
        <v/>
      </c>
      <c r="M64" s="5" t="str">
        <f>IF(ISBLANK('Wholesale Rate Card - New'!G69),"",'Wholesale Rate Card - New'!H69)</f>
        <v/>
      </c>
      <c r="N64" s="16"/>
      <c r="O64" s="14"/>
      <c r="P64" s="15"/>
      <c r="Q64" s="7"/>
      <c r="R64" s="9" t="str">
        <f t="shared" si="1"/>
        <v/>
      </c>
      <c r="S64" s="10" t="str">
        <f>IF(M64="","",'Wholesale Rate Card - New'!K69)</f>
        <v/>
      </c>
      <c r="T64" s="7" t="str">
        <f>IF(M64="","",'Wholesale Rate Card - New'!I69)</f>
        <v/>
      </c>
      <c r="U64" s="12">
        <v>0</v>
      </c>
      <c r="V64" s="10" t="str">
        <f>IF(M64="","",'Wholesale Rate Card - New'!J69)</f>
        <v/>
      </c>
    </row>
    <row r="65" spans="2:22" ht="30" customHeight="1" outlineLevel="1" x14ac:dyDescent="0.2">
      <c r="B65" s="5" t="str">
        <f>IF(ISBLANK('Wholesale Rate Card - New'!A70),"",'Wholesale Rate Card - New'!B70)</f>
        <v/>
      </c>
      <c r="C65" s="6" t="str">
        <f>IFERROR(IF($B65="","",VLOOKUP($B65,Control!A:B,2,FALSE)),"")</f>
        <v/>
      </c>
      <c r="D65" s="7" t="str">
        <f>IFERROR(IF($B65="","",VLOOKUP($B65,Control!A:C,3,FALSE)),"")</f>
        <v/>
      </c>
      <c r="E65" s="8" t="str">
        <f>IFERROR(IF($B65="","",VLOOKUP($B65,Control!A:D,4,FALSE)),"")</f>
        <v/>
      </c>
      <c r="F65" s="7" t="str">
        <f>IFERROR(IF($B65="","",VLOOKUP($B65,Control!A:E,5,FALSE)),"")</f>
        <v/>
      </c>
      <c r="G65" s="9" t="str">
        <f t="shared" si="0"/>
        <v/>
      </c>
      <c r="H65" s="11" t="str">
        <f>IF(B65="","",'Wholesale Rate Card - New'!E70)</f>
        <v/>
      </c>
      <c r="I65" s="7" t="str">
        <f>IF(B65="","",'Wholesale Rate Card - New'!C70)</f>
        <v/>
      </c>
      <c r="J65" s="12"/>
      <c r="K65" s="11" t="str">
        <f>IF(B65="","",'Wholesale Rate Card - New'!D70)</f>
        <v/>
      </c>
      <c r="M65" s="5" t="str">
        <f>IF(ISBLANK('Wholesale Rate Card - New'!G70),"",'Wholesale Rate Card - New'!H70)</f>
        <v/>
      </c>
      <c r="N65" s="16"/>
      <c r="O65" s="14"/>
      <c r="P65" s="15"/>
      <c r="Q65" s="7"/>
      <c r="R65" s="9" t="str">
        <f t="shared" si="1"/>
        <v/>
      </c>
      <c r="S65" s="10" t="str">
        <f>IF(M65="","",'Wholesale Rate Card - New'!K70)</f>
        <v/>
      </c>
      <c r="T65" s="7" t="str">
        <f>IF(M65="","",'Wholesale Rate Card - New'!I70)</f>
        <v/>
      </c>
      <c r="U65" s="12">
        <v>0</v>
      </c>
      <c r="V65" s="10" t="str">
        <f>IF(M65="","",'Wholesale Rate Card - New'!J70)</f>
        <v/>
      </c>
    </row>
    <row r="66" spans="2:22" ht="30" customHeight="1" outlineLevel="1" x14ac:dyDescent="0.2">
      <c r="B66" s="5" t="str">
        <f>IF(ISBLANK('Wholesale Rate Card - New'!A71),"",'Wholesale Rate Card - New'!B71)</f>
        <v/>
      </c>
      <c r="C66" s="6" t="str">
        <f>IFERROR(IF($B66="","",VLOOKUP($B66,Control!A:B,2,FALSE)),"")</f>
        <v/>
      </c>
      <c r="D66" s="7" t="str">
        <f>IFERROR(IF($B66="","",VLOOKUP($B66,Control!A:C,3,FALSE)),"")</f>
        <v/>
      </c>
      <c r="E66" s="8" t="str">
        <f>IFERROR(IF($B66="","",VLOOKUP($B66,Control!A:D,4,FALSE)),"")</f>
        <v/>
      </c>
      <c r="F66" s="7" t="str">
        <f>IFERROR(IF($B66="","",VLOOKUP($B66,Control!A:E,5,FALSE)),"")</f>
        <v/>
      </c>
      <c r="G66" s="9" t="str">
        <f t="shared" si="0"/>
        <v/>
      </c>
      <c r="H66" s="11" t="str">
        <f>IF(B66="","",'Wholesale Rate Card - New'!E71)</f>
        <v/>
      </c>
      <c r="I66" s="7" t="str">
        <f>IF(B66="","",'Wholesale Rate Card - New'!C71)</f>
        <v/>
      </c>
      <c r="J66" s="12"/>
      <c r="K66" s="11" t="str">
        <f>IF(B66="","",'Wholesale Rate Card - New'!D71)</f>
        <v/>
      </c>
      <c r="M66" s="5" t="str">
        <f>IF(ISBLANK('Wholesale Rate Card - New'!G71),"",'Wholesale Rate Card - New'!H71)</f>
        <v/>
      </c>
      <c r="N66" s="16"/>
      <c r="O66" s="14"/>
      <c r="P66" s="15"/>
      <c r="Q66" s="7"/>
      <c r="R66" s="9" t="str">
        <f t="shared" si="1"/>
        <v/>
      </c>
      <c r="S66" s="10" t="str">
        <f>IF(M66="","",'Wholesale Rate Card - New'!K71)</f>
        <v/>
      </c>
      <c r="T66" s="7" t="str">
        <f>IF(M66="","",'Wholesale Rate Card - New'!I71)</f>
        <v/>
      </c>
      <c r="U66" s="12">
        <v>0</v>
      </c>
      <c r="V66" s="10" t="str">
        <f>IF(M66="","",'Wholesale Rate Card - New'!J71)</f>
        <v/>
      </c>
    </row>
    <row r="67" spans="2:22" ht="30" customHeight="1" outlineLevel="1" x14ac:dyDescent="0.2">
      <c r="B67" s="5" t="str">
        <f>IF(ISBLANK('Wholesale Rate Card - New'!A72),"",'Wholesale Rate Card - New'!B72)</f>
        <v/>
      </c>
      <c r="C67" s="6" t="str">
        <f>IFERROR(IF($B67="","",VLOOKUP($B67,Control!A:B,2,FALSE)),"")</f>
        <v/>
      </c>
      <c r="D67" s="7" t="str">
        <f>IFERROR(IF($B67="","",VLOOKUP($B67,Control!A:C,3,FALSE)),"")</f>
        <v/>
      </c>
      <c r="E67" s="8" t="str">
        <f>IFERROR(IF($B67="","",VLOOKUP($B67,Control!A:D,4,FALSE)),"")</f>
        <v/>
      </c>
      <c r="F67" s="7" t="str">
        <f>IFERROR(IF($B67="","",VLOOKUP($B67,Control!A:E,5,FALSE)),"")</f>
        <v/>
      </c>
      <c r="G67" s="9" t="str">
        <f t="shared" ref="G67:G98" si="2">IFERROR(IF(I67="CPM",SUM(J67/H67*1000),J67/H67),"")</f>
        <v/>
      </c>
      <c r="H67" s="11" t="str">
        <f>IF(B67="","",'Wholesale Rate Card - New'!E72)</f>
        <v/>
      </c>
      <c r="I67" s="7" t="str">
        <f>IF(B67="","",'Wholesale Rate Card - New'!C72)</f>
        <v/>
      </c>
      <c r="J67" s="12"/>
      <c r="K67" s="11" t="str">
        <f>IF(B67="","",'Wholesale Rate Card - New'!D72)</f>
        <v/>
      </c>
      <c r="M67" s="5" t="str">
        <f>IF(ISBLANK('Wholesale Rate Card - New'!G72),"",'Wholesale Rate Card - New'!H72)</f>
        <v/>
      </c>
      <c r="N67" s="16"/>
      <c r="O67" s="14"/>
      <c r="P67" s="15"/>
      <c r="Q67" s="7"/>
      <c r="R67" s="9" t="str">
        <f t="shared" ref="R67:R98" si="3">IFERROR(SUM(U67/S67*1000),"")</f>
        <v/>
      </c>
      <c r="S67" s="10" t="str">
        <f>IF(M67="","",'Wholesale Rate Card - New'!K72)</f>
        <v/>
      </c>
      <c r="T67" s="7" t="str">
        <f>IF(M67="","",'Wholesale Rate Card - New'!I72)</f>
        <v/>
      </c>
      <c r="U67" s="12">
        <v>0</v>
      </c>
      <c r="V67" s="10" t="str">
        <f>IF(M67="","",'Wholesale Rate Card - New'!J72)</f>
        <v/>
      </c>
    </row>
    <row r="68" spans="2:22" ht="30" customHeight="1" outlineLevel="1" x14ac:dyDescent="0.2">
      <c r="B68" s="5" t="str">
        <f>IF(ISBLANK('Wholesale Rate Card - New'!A73),"",'Wholesale Rate Card - New'!B73)</f>
        <v/>
      </c>
      <c r="C68" s="6" t="str">
        <f>IFERROR(IF($B68="","",VLOOKUP($B68,Control!A:B,2,FALSE)),"")</f>
        <v/>
      </c>
      <c r="D68" s="7" t="str">
        <f>IFERROR(IF($B68="","",VLOOKUP($B68,Control!A:C,3,FALSE)),"")</f>
        <v/>
      </c>
      <c r="E68" s="8" t="str">
        <f>IFERROR(IF($B68="","",VLOOKUP($B68,Control!A:D,4,FALSE)),"")</f>
        <v/>
      </c>
      <c r="F68" s="7" t="str">
        <f>IFERROR(IF($B68="","",VLOOKUP($B68,Control!A:E,5,FALSE)),"")</f>
        <v/>
      </c>
      <c r="G68" s="9" t="str">
        <f t="shared" si="2"/>
        <v/>
      </c>
      <c r="H68" s="11" t="str">
        <f>IF(B68="","",'Wholesale Rate Card - New'!E73)</f>
        <v/>
      </c>
      <c r="I68" s="7" t="str">
        <f>IF(B68="","",'Wholesale Rate Card - New'!C73)</f>
        <v/>
      </c>
      <c r="J68" s="12"/>
      <c r="K68" s="11" t="str">
        <f>IF(B68="","",'Wholesale Rate Card - New'!D73)</f>
        <v/>
      </c>
      <c r="M68" s="5" t="str">
        <f>IF(ISBLANK('Wholesale Rate Card - New'!G73),"",'Wholesale Rate Card - New'!H73)</f>
        <v/>
      </c>
      <c r="N68" s="16"/>
      <c r="O68" s="14"/>
      <c r="P68" s="15"/>
      <c r="Q68" s="7"/>
      <c r="R68" s="9" t="str">
        <f t="shared" si="3"/>
        <v/>
      </c>
      <c r="S68" s="10" t="str">
        <f>IF(M68="","",'Wholesale Rate Card - New'!K73)</f>
        <v/>
      </c>
      <c r="T68" s="7" t="str">
        <f>IF(M68="","",'Wholesale Rate Card - New'!I73)</f>
        <v/>
      </c>
      <c r="U68" s="12">
        <v>0</v>
      </c>
      <c r="V68" s="10" t="str">
        <f>IF(M68="","",'Wholesale Rate Card - New'!J73)</f>
        <v/>
      </c>
    </row>
    <row r="69" spans="2:22" ht="30" customHeight="1" outlineLevel="1" x14ac:dyDescent="0.2">
      <c r="B69" s="5" t="str">
        <f>IF(ISBLANK('Wholesale Rate Card - New'!A74),"",'Wholesale Rate Card - New'!B74)</f>
        <v/>
      </c>
      <c r="C69" s="6" t="str">
        <f>IFERROR(IF($B69="","",VLOOKUP($B69,Control!A:B,2,FALSE)),"")</f>
        <v/>
      </c>
      <c r="D69" s="7" t="str">
        <f>IFERROR(IF($B69="","",VLOOKUP($B69,Control!A:C,3,FALSE)),"")</f>
        <v/>
      </c>
      <c r="E69" s="8" t="str">
        <f>IFERROR(IF($B69="","",VLOOKUP($B69,Control!A:D,4,FALSE)),"")</f>
        <v/>
      </c>
      <c r="F69" s="7" t="str">
        <f>IFERROR(IF($B69="","",VLOOKUP($B69,Control!A:E,5,FALSE)),"")</f>
        <v/>
      </c>
      <c r="G69" s="9" t="str">
        <f t="shared" si="2"/>
        <v/>
      </c>
      <c r="H69" s="11" t="str">
        <f>IF(B69="","",'Wholesale Rate Card - New'!E74)</f>
        <v/>
      </c>
      <c r="I69" s="7" t="str">
        <f>IF(B69="","",'Wholesale Rate Card - New'!C74)</f>
        <v/>
      </c>
      <c r="J69" s="12"/>
      <c r="K69" s="11" t="str">
        <f>IF(B69="","",'Wholesale Rate Card - New'!D74)</f>
        <v/>
      </c>
      <c r="M69" s="5" t="str">
        <f>IF(ISBLANK('Wholesale Rate Card - New'!G74),"",'Wholesale Rate Card - New'!H74)</f>
        <v/>
      </c>
      <c r="N69" s="16"/>
      <c r="O69" s="14"/>
      <c r="P69" s="15"/>
      <c r="Q69" s="7"/>
      <c r="R69" s="9" t="str">
        <f t="shared" si="3"/>
        <v/>
      </c>
      <c r="S69" s="10" t="str">
        <f>IF(M69="","",'Wholesale Rate Card - New'!K74)</f>
        <v/>
      </c>
      <c r="T69" s="7" t="str">
        <f>IF(M69="","",'Wholesale Rate Card - New'!I74)</f>
        <v/>
      </c>
      <c r="U69" s="12">
        <v>0</v>
      </c>
      <c r="V69" s="10" t="str">
        <f>IF(M69="","",'Wholesale Rate Card - New'!J74)</f>
        <v/>
      </c>
    </row>
    <row r="70" spans="2:22" ht="30" customHeight="1" outlineLevel="1" x14ac:dyDescent="0.2">
      <c r="B70" s="5" t="str">
        <f>IF(ISBLANK('Wholesale Rate Card - New'!A75),"",'Wholesale Rate Card - New'!B75)</f>
        <v/>
      </c>
      <c r="C70" s="6" t="str">
        <f>IFERROR(IF($B70="","",VLOOKUP($B70,Control!A:B,2,FALSE)),"")</f>
        <v/>
      </c>
      <c r="D70" s="7" t="str">
        <f>IFERROR(IF($B70="","",VLOOKUP($B70,Control!A:C,3,FALSE)),"")</f>
        <v/>
      </c>
      <c r="E70" s="8" t="str">
        <f>IFERROR(IF($B70="","",VLOOKUP($B70,Control!A:D,4,FALSE)),"")</f>
        <v/>
      </c>
      <c r="F70" s="7" t="str">
        <f>IFERROR(IF($B70="","",VLOOKUP($B70,Control!A:E,5,FALSE)),"")</f>
        <v/>
      </c>
      <c r="G70" s="9" t="str">
        <f t="shared" si="2"/>
        <v/>
      </c>
      <c r="H70" s="11" t="str">
        <f>IF(B70="","",'Wholesale Rate Card - New'!E75)</f>
        <v/>
      </c>
      <c r="I70" s="7" t="str">
        <f>IF(B70="","",'Wholesale Rate Card - New'!C75)</f>
        <v/>
      </c>
      <c r="J70" s="12"/>
      <c r="K70" s="11" t="str">
        <f>IF(B70="","",'Wholesale Rate Card - New'!D75)</f>
        <v/>
      </c>
      <c r="M70" s="5" t="str">
        <f>IF(ISBLANK('Wholesale Rate Card - New'!G75),"",'Wholesale Rate Card - New'!H75)</f>
        <v/>
      </c>
      <c r="N70" s="16"/>
      <c r="O70" s="14"/>
      <c r="P70" s="15"/>
      <c r="Q70" s="7"/>
      <c r="R70" s="9" t="str">
        <f t="shared" si="3"/>
        <v/>
      </c>
      <c r="S70" s="10" t="str">
        <f>IF(M70="","",'Wholesale Rate Card - New'!K75)</f>
        <v/>
      </c>
      <c r="T70" s="7" t="str">
        <f>IF(M70="","",'Wholesale Rate Card - New'!I75)</f>
        <v/>
      </c>
      <c r="U70" s="12">
        <v>0</v>
      </c>
      <c r="V70" s="10" t="str">
        <f>IF(M70="","",'Wholesale Rate Card - New'!J75)</f>
        <v/>
      </c>
    </row>
    <row r="71" spans="2:22" ht="30" customHeight="1" outlineLevel="1" x14ac:dyDescent="0.2">
      <c r="B71" s="5" t="str">
        <f>IF(ISBLANK('Wholesale Rate Card - New'!A76),"",'Wholesale Rate Card - New'!B76)</f>
        <v/>
      </c>
      <c r="C71" s="6" t="str">
        <f>IFERROR(IF($B71="","",VLOOKUP($B71,Control!A:B,2,FALSE)),"")</f>
        <v/>
      </c>
      <c r="D71" s="7" t="str">
        <f>IFERROR(IF($B71="","",VLOOKUP($B71,Control!A:C,3,FALSE)),"")</f>
        <v/>
      </c>
      <c r="E71" s="8" t="str">
        <f>IFERROR(IF($B71="","",VLOOKUP($B71,Control!A:D,4,FALSE)),"")</f>
        <v/>
      </c>
      <c r="F71" s="7" t="str">
        <f>IFERROR(IF($B71="","",VLOOKUP($B71,Control!A:E,5,FALSE)),"")</f>
        <v/>
      </c>
      <c r="G71" s="9" t="str">
        <f t="shared" si="2"/>
        <v/>
      </c>
      <c r="H71" s="11" t="str">
        <f>IF(B71="","",'Wholesale Rate Card - New'!E76)</f>
        <v/>
      </c>
      <c r="I71" s="7" t="str">
        <f>IF(B71="","",'Wholesale Rate Card - New'!C76)</f>
        <v/>
      </c>
      <c r="J71" s="12"/>
      <c r="K71" s="11" t="str">
        <f>IF(B71="","",'Wholesale Rate Card - New'!D76)</f>
        <v/>
      </c>
      <c r="M71" s="5" t="str">
        <f>IF(ISBLANK('Wholesale Rate Card - New'!G76),"",'Wholesale Rate Card - New'!H76)</f>
        <v/>
      </c>
      <c r="N71" s="16"/>
      <c r="O71" s="14"/>
      <c r="P71" s="15"/>
      <c r="Q71" s="7"/>
      <c r="R71" s="9" t="str">
        <f t="shared" si="3"/>
        <v/>
      </c>
      <c r="S71" s="10" t="str">
        <f>IF(M71="","",'Wholesale Rate Card - New'!K76)</f>
        <v/>
      </c>
      <c r="T71" s="7" t="str">
        <f>IF(M71="","",'Wholesale Rate Card - New'!I76)</f>
        <v/>
      </c>
      <c r="U71" s="12">
        <v>0</v>
      </c>
      <c r="V71" s="10" t="str">
        <f>IF(M71="","",'Wholesale Rate Card - New'!J76)</f>
        <v/>
      </c>
    </row>
    <row r="72" spans="2:22" ht="30" customHeight="1" outlineLevel="1" x14ac:dyDescent="0.2">
      <c r="B72" s="5" t="str">
        <f>IF(ISBLANK('Wholesale Rate Card - New'!A77),"",'Wholesale Rate Card - New'!B77)</f>
        <v/>
      </c>
      <c r="C72" s="6" t="str">
        <f>IFERROR(IF($B72="","",VLOOKUP($B72,Control!A:B,2,FALSE)),"")</f>
        <v/>
      </c>
      <c r="D72" s="7" t="str">
        <f>IFERROR(IF($B72="","",VLOOKUP($B72,Control!A:C,3,FALSE)),"")</f>
        <v/>
      </c>
      <c r="E72" s="8" t="str">
        <f>IFERROR(IF($B72="","",VLOOKUP($B72,Control!A:D,4,FALSE)),"")</f>
        <v/>
      </c>
      <c r="F72" s="7" t="str">
        <f>IFERROR(IF($B72="","",VLOOKUP($B72,Control!A:E,5,FALSE)),"")</f>
        <v/>
      </c>
      <c r="G72" s="9" t="str">
        <f t="shared" si="2"/>
        <v/>
      </c>
      <c r="H72" s="11" t="str">
        <f>IF(B72="","",'Wholesale Rate Card - New'!E77)</f>
        <v/>
      </c>
      <c r="I72" s="7" t="str">
        <f>IF(B72="","",'Wholesale Rate Card - New'!C77)</f>
        <v/>
      </c>
      <c r="J72" s="12"/>
      <c r="K72" s="11" t="str">
        <f>IF(B72="","",'Wholesale Rate Card - New'!D77)</f>
        <v/>
      </c>
      <c r="M72" s="5" t="str">
        <f>IF(ISBLANK('Wholesale Rate Card - New'!G77),"",'Wholesale Rate Card - New'!H77)</f>
        <v/>
      </c>
      <c r="N72" s="16"/>
      <c r="O72" s="14"/>
      <c r="P72" s="15"/>
      <c r="Q72" s="7"/>
      <c r="R72" s="9" t="str">
        <f t="shared" si="3"/>
        <v/>
      </c>
      <c r="S72" s="10" t="str">
        <f>IF(M72="","",'Wholesale Rate Card - New'!K77)</f>
        <v/>
      </c>
      <c r="T72" s="7" t="str">
        <f>IF(M72="","",'Wholesale Rate Card - New'!I77)</f>
        <v/>
      </c>
      <c r="U72" s="12">
        <v>0</v>
      </c>
      <c r="V72" s="10" t="str">
        <f>IF(M72="","",'Wholesale Rate Card - New'!J77)</f>
        <v/>
      </c>
    </row>
    <row r="73" spans="2:22" ht="30" customHeight="1" outlineLevel="1" x14ac:dyDescent="0.2">
      <c r="B73" s="5" t="str">
        <f>IF(ISBLANK('Wholesale Rate Card - New'!A78),"",'Wholesale Rate Card - New'!B78)</f>
        <v/>
      </c>
      <c r="C73" s="6" t="str">
        <f>IFERROR(IF($B73="","",VLOOKUP($B73,Control!A:B,2,FALSE)),"")</f>
        <v/>
      </c>
      <c r="D73" s="7" t="str">
        <f>IFERROR(IF($B73="","",VLOOKUP($B73,Control!A:C,3,FALSE)),"")</f>
        <v/>
      </c>
      <c r="E73" s="8" t="str">
        <f>IFERROR(IF($B73="","",VLOOKUP($B73,Control!A:D,4,FALSE)),"")</f>
        <v/>
      </c>
      <c r="F73" s="7" t="str">
        <f>IFERROR(IF($B73="","",VLOOKUP($B73,Control!A:E,5,FALSE)),"")</f>
        <v/>
      </c>
      <c r="G73" s="9" t="str">
        <f t="shared" si="2"/>
        <v/>
      </c>
      <c r="H73" s="11" t="str">
        <f>IF(B73="","",'Wholesale Rate Card - New'!E78)</f>
        <v/>
      </c>
      <c r="I73" s="7" t="str">
        <f>IF(B73="","",'Wholesale Rate Card - New'!C78)</f>
        <v/>
      </c>
      <c r="J73" s="12"/>
      <c r="K73" s="11" t="str">
        <f>IF(B73="","",'Wholesale Rate Card - New'!D78)</f>
        <v/>
      </c>
      <c r="M73" s="5" t="str">
        <f>IF(ISBLANK('Wholesale Rate Card - New'!G78),"",'Wholesale Rate Card - New'!H78)</f>
        <v/>
      </c>
      <c r="N73" s="16"/>
      <c r="O73" s="14"/>
      <c r="P73" s="15"/>
      <c r="Q73" s="7"/>
      <c r="R73" s="9" t="str">
        <f t="shared" si="3"/>
        <v/>
      </c>
      <c r="S73" s="10" t="str">
        <f>IF(M73="","",'Wholesale Rate Card - New'!K78)</f>
        <v/>
      </c>
      <c r="T73" s="7" t="str">
        <f>IF(M73="","",'Wholesale Rate Card - New'!I78)</f>
        <v/>
      </c>
      <c r="U73" s="12">
        <v>0</v>
      </c>
      <c r="V73" s="10" t="str">
        <f>IF(M73="","",'Wholesale Rate Card - New'!J78)</f>
        <v/>
      </c>
    </row>
    <row r="74" spans="2:22" ht="30" customHeight="1" outlineLevel="1" x14ac:dyDescent="0.2">
      <c r="B74" s="5" t="str">
        <f>IF(ISBLANK('Wholesale Rate Card - New'!A79),"",'Wholesale Rate Card - New'!B79)</f>
        <v/>
      </c>
      <c r="C74" s="6" t="str">
        <f>IFERROR(IF($B74="","",VLOOKUP($B74,Control!A:B,2,FALSE)),"")</f>
        <v/>
      </c>
      <c r="D74" s="7" t="str">
        <f>IFERROR(IF($B74="","",VLOOKUP($B74,Control!A:C,3,FALSE)),"")</f>
        <v/>
      </c>
      <c r="E74" s="8" t="str">
        <f>IFERROR(IF($B74="","",VLOOKUP($B74,Control!A:D,4,FALSE)),"")</f>
        <v/>
      </c>
      <c r="F74" s="7" t="str">
        <f>IFERROR(IF($B74="","",VLOOKUP($B74,Control!A:E,5,FALSE)),"")</f>
        <v/>
      </c>
      <c r="G74" s="9" t="str">
        <f t="shared" si="2"/>
        <v/>
      </c>
      <c r="H74" s="11" t="str">
        <f>IF(B74="","",'Wholesale Rate Card - New'!E79)</f>
        <v/>
      </c>
      <c r="I74" s="7" t="str">
        <f>IF(B74="","",'Wholesale Rate Card - New'!C79)</f>
        <v/>
      </c>
      <c r="J74" s="12"/>
      <c r="K74" s="11" t="str">
        <f>IF(B74="","",'Wholesale Rate Card - New'!D79)</f>
        <v/>
      </c>
      <c r="M74" s="5" t="str">
        <f>IF(ISBLANK('Wholesale Rate Card - New'!G79),"",'Wholesale Rate Card - New'!H79)</f>
        <v/>
      </c>
      <c r="N74" s="16"/>
      <c r="O74" s="14"/>
      <c r="P74" s="15"/>
      <c r="Q74" s="7"/>
      <c r="R74" s="9" t="str">
        <f t="shared" si="3"/>
        <v/>
      </c>
      <c r="S74" s="10" t="str">
        <f>IF(M74="","",'Wholesale Rate Card - New'!K79)</f>
        <v/>
      </c>
      <c r="T74" s="7" t="str">
        <f>IF(M74="","",'Wholesale Rate Card - New'!I79)</f>
        <v/>
      </c>
      <c r="U74" s="12">
        <v>0</v>
      </c>
      <c r="V74" s="10" t="str">
        <f>IF(M74="","",'Wholesale Rate Card - New'!J79)</f>
        <v/>
      </c>
    </row>
    <row r="75" spans="2:22" ht="30" customHeight="1" outlineLevel="1" x14ac:dyDescent="0.2">
      <c r="B75" s="5" t="str">
        <f>IF(ISBLANK('Wholesale Rate Card - New'!A80),"",'Wholesale Rate Card - New'!B80)</f>
        <v/>
      </c>
      <c r="C75" s="6" t="str">
        <f>IFERROR(IF($B75="","",VLOOKUP($B75,Control!A:B,2,FALSE)),"")</f>
        <v/>
      </c>
      <c r="D75" s="7" t="str">
        <f>IFERROR(IF($B75="","",VLOOKUP($B75,Control!A:C,3,FALSE)),"")</f>
        <v/>
      </c>
      <c r="E75" s="8" t="str">
        <f>IFERROR(IF($B75="","",VLOOKUP($B75,Control!A:D,4,FALSE)),"")</f>
        <v/>
      </c>
      <c r="F75" s="7" t="str">
        <f>IFERROR(IF($B75="","",VLOOKUP($B75,Control!A:E,5,FALSE)),"")</f>
        <v/>
      </c>
      <c r="G75" s="9" t="str">
        <f t="shared" si="2"/>
        <v/>
      </c>
      <c r="H75" s="11" t="str">
        <f>IF(B75="","",'Wholesale Rate Card - New'!E80)</f>
        <v/>
      </c>
      <c r="I75" s="7" t="str">
        <f>IF(B75="","",'Wholesale Rate Card - New'!C80)</f>
        <v/>
      </c>
      <c r="J75" s="12"/>
      <c r="K75" s="11" t="str">
        <f>IF(B75="","",'Wholesale Rate Card - New'!D80)</f>
        <v/>
      </c>
      <c r="M75" s="5" t="str">
        <f>IF(ISBLANK('Wholesale Rate Card - New'!G80),"",'Wholesale Rate Card - New'!H80)</f>
        <v/>
      </c>
      <c r="N75" s="16"/>
      <c r="O75" s="14"/>
      <c r="P75" s="15"/>
      <c r="Q75" s="7"/>
      <c r="R75" s="9" t="str">
        <f t="shared" si="3"/>
        <v/>
      </c>
      <c r="S75" s="10" t="str">
        <f>IF(M75="","",'Wholesale Rate Card - New'!K80)</f>
        <v/>
      </c>
      <c r="T75" s="7" t="str">
        <f>IF(M75="","",'Wholesale Rate Card - New'!I80)</f>
        <v/>
      </c>
      <c r="U75" s="12">
        <v>0</v>
      </c>
      <c r="V75" s="10" t="str">
        <f>IF(M75="","",'Wholesale Rate Card - New'!J80)</f>
        <v/>
      </c>
    </row>
    <row r="76" spans="2:22" ht="30" customHeight="1" outlineLevel="1" x14ac:dyDescent="0.2">
      <c r="B76" s="5" t="str">
        <f>IF(ISBLANK('Wholesale Rate Card - New'!A81),"",'Wholesale Rate Card - New'!B81)</f>
        <v/>
      </c>
      <c r="C76" s="6" t="str">
        <f>IFERROR(IF($B76="","",VLOOKUP($B76,Control!A:B,2,FALSE)),"")</f>
        <v/>
      </c>
      <c r="D76" s="7" t="str">
        <f>IFERROR(IF($B76="","",VLOOKUP($B76,Control!A:C,3,FALSE)),"")</f>
        <v/>
      </c>
      <c r="E76" s="8" t="str">
        <f>IFERROR(IF($B76="","",VLOOKUP($B76,Control!A:D,4,FALSE)),"")</f>
        <v/>
      </c>
      <c r="F76" s="7" t="str">
        <f>IFERROR(IF($B76="","",VLOOKUP($B76,Control!A:E,5,FALSE)),"")</f>
        <v/>
      </c>
      <c r="G76" s="9" t="str">
        <f t="shared" si="2"/>
        <v/>
      </c>
      <c r="H76" s="11" t="str">
        <f>IF(B76="","",'Wholesale Rate Card - New'!E81)</f>
        <v/>
      </c>
      <c r="I76" s="7" t="str">
        <f>IF(B76="","",'Wholesale Rate Card - New'!C81)</f>
        <v/>
      </c>
      <c r="J76" s="12"/>
      <c r="K76" s="11" t="str">
        <f>IF(B76="","",'Wholesale Rate Card - New'!D81)</f>
        <v/>
      </c>
      <c r="M76" s="5" t="str">
        <f>IF(ISBLANK('Wholesale Rate Card - New'!G81),"",'Wholesale Rate Card - New'!H81)</f>
        <v/>
      </c>
      <c r="N76" s="16"/>
      <c r="O76" s="14"/>
      <c r="P76" s="15"/>
      <c r="Q76" s="7"/>
      <c r="R76" s="9" t="str">
        <f t="shared" si="3"/>
        <v/>
      </c>
      <c r="S76" s="10" t="str">
        <f>IF(M76="","",'Wholesale Rate Card - New'!K81)</f>
        <v/>
      </c>
      <c r="T76" s="7" t="str">
        <f>IF(M76="","",'Wholesale Rate Card - New'!I81)</f>
        <v/>
      </c>
      <c r="U76" s="12">
        <v>0</v>
      </c>
      <c r="V76" s="10" t="str">
        <f>IF(M76="","",'Wholesale Rate Card - New'!J81)</f>
        <v/>
      </c>
    </row>
    <row r="77" spans="2:22" ht="30" customHeight="1" outlineLevel="1" x14ac:dyDescent="0.2">
      <c r="B77" s="5" t="str">
        <f>IF(ISBLANK('Wholesale Rate Card - New'!A82),"",'Wholesale Rate Card - New'!B82)</f>
        <v/>
      </c>
      <c r="C77" s="6" t="str">
        <f>IFERROR(IF($B77="","",VLOOKUP($B77,Control!A:B,2,FALSE)),"")</f>
        <v/>
      </c>
      <c r="D77" s="7" t="str">
        <f>IFERROR(IF($B77="","",VLOOKUP($B77,Control!A:C,3,FALSE)),"")</f>
        <v/>
      </c>
      <c r="E77" s="8" t="str">
        <f>IFERROR(IF($B77="","",VLOOKUP($B77,Control!A:D,4,FALSE)),"")</f>
        <v/>
      </c>
      <c r="F77" s="7" t="str">
        <f>IFERROR(IF($B77="","",VLOOKUP($B77,Control!A:E,5,FALSE)),"")</f>
        <v/>
      </c>
      <c r="G77" s="9" t="str">
        <f t="shared" si="2"/>
        <v/>
      </c>
      <c r="H77" s="11" t="str">
        <f>IF(B77="","",'Wholesale Rate Card - New'!E82)</f>
        <v/>
      </c>
      <c r="I77" s="7" t="str">
        <f>IF(B77="","",'Wholesale Rate Card - New'!C82)</f>
        <v/>
      </c>
      <c r="J77" s="12"/>
      <c r="K77" s="11" t="str">
        <f>IF(B77="","",'Wholesale Rate Card - New'!D82)</f>
        <v/>
      </c>
      <c r="M77" s="5" t="str">
        <f>IF(ISBLANK('Wholesale Rate Card - New'!G82),"",'Wholesale Rate Card - New'!H82)</f>
        <v/>
      </c>
      <c r="N77" s="16"/>
      <c r="O77" s="14"/>
      <c r="P77" s="15"/>
      <c r="Q77" s="7"/>
      <c r="R77" s="9" t="str">
        <f t="shared" si="3"/>
        <v/>
      </c>
      <c r="S77" s="10" t="str">
        <f>IF(M77="","",'Wholesale Rate Card - New'!K82)</f>
        <v/>
      </c>
      <c r="T77" s="7" t="str">
        <f>IF(M77="","",'Wholesale Rate Card - New'!I82)</f>
        <v/>
      </c>
      <c r="U77" s="12">
        <v>0</v>
      </c>
      <c r="V77" s="10" t="str">
        <f>IF(M77="","",'Wholesale Rate Card - New'!J82)</f>
        <v/>
      </c>
    </row>
    <row r="78" spans="2:22" ht="30" customHeight="1" outlineLevel="1" x14ac:dyDescent="0.2">
      <c r="B78" s="5" t="str">
        <f>IF(ISBLANK('Wholesale Rate Card - New'!A83),"",'Wholesale Rate Card - New'!B83)</f>
        <v/>
      </c>
      <c r="C78" s="6" t="str">
        <f>IFERROR(IF($B78="","",VLOOKUP($B78,Control!A:B,2,FALSE)),"")</f>
        <v/>
      </c>
      <c r="D78" s="7" t="str">
        <f>IFERROR(IF($B78="","",VLOOKUP($B78,Control!A:C,3,FALSE)),"")</f>
        <v/>
      </c>
      <c r="E78" s="8" t="str">
        <f>IFERROR(IF($B78="","",VLOOKUP($B78,Control!A:D,4,FALSE)),"")</f>
        <v/>
      </c>
      <c r="F78" s="7" t="str">
        <f>IFERROR(IF($B78="","",VLOOKUP($B78,Control!A:E,5,FALSE)),"")</f>
        <v/>
      </c>
      <c r="G78" s="9" t="str">
        <f t="shared" si="2"/>
        <v/>
      </c>
      <c r="H78" s="11" t="str">
        <f>IF(B78="","",'Wholesale Rate Card - New'!E83)</f>
        <v/>
      </c>
      <c r="I78" s="7" t="str">
        <f>IF(B78="","",'Wholesale Rate Card - New'!C83)</f>
        <v/>
      </c>
      <c r="J78" s="12"/>
      <c r="K78" s="11" t="str">
        <f>IF(B78="","",'Wholesale Rate Card - New'!D83)</f>
        <v/>
      </c>
      <c r="M78" s="5" t="str">
        <f>IF(ISBLANK('Wholesale Rate Card - New'!G83),"",'Wholesale Rate Card - New'!H83)</f>
        <v/>
      </c>
      <c r="N78" s="16"/>
      <c r="O78" s="14"/>
      <c r="P78" s="15"/>
      <c r="Q78" s="7"/>
      <c r="R78" s="9" t="str">
        <f t="shared" si="3"/>
        <v/>
      </c>
      <c r="S78" s="10" t="str">
        <f>IF(M78="","",'Wholesale Rate Card - New'!K83)</f>
        <v/>
      </c>
      <c r="T78" s="7" t="str">
        <f>IF(M78="","",'Wholesale Rate Card - New'!I83)</f>
        <v/>
      </c>
      <c r="U78" s="12">
        <v>0</v>
      </c>
      <c r="V78" s="10" t="str">
        <f>IF(M78="","",'Wholesale Rate Card - New'!J83)</f>
        <v/>
      </c>
    </row>
    <row r="79" spans="2:22" ht="30" customHeight="1" outlineLevel="1" x14ac:dyDescent="0.2">
      <c r="B79" s="5" t="str">
        <f>IF(ISBLANK('Wholesale Rate Card - New'!A84),"",'Wholesale Rate Card - New'!B84)</f>
        <v/>
      </c>
      <c r="C79" s="6" t="str">
        <f>IFERROR(IF($B79="","",VLOOKUP($B79,Control!A:B,2,FALSE)),"")</f>
        <v/>
      </c>
      <c r="D79" s="7" t="str">
        <f>IFERROR(IF($B79="","",VLOOKUP($B79,Control!A:C,3,FALSE)),"")</f>
        <v/>
      </c>
      <c r="E79" s="8" t="str">
        <f>IFERROR(IF($B79="","",VLOOKUP($B79,Control!A:D,4,FALSE)),"")</f>
        <v/>
      </c>
      <c r="F79" s="7" t="str">
        <f>IFERROR(IF($B79="","",VLOOKUP($B79,Control!A:E,5,FALSE)),"")</f>
        <v/>
      </c>
      <c r="G79" s="9" t="str">
        <f t="shared" si="2"/>
        <v/>
      </c>
      <c r="H79" s="11" t="str">
        <f>IF(B79="","",'Wholesale Rate Card - New'!E84)</f>
        <v/>
      </c>
      <c r="I79" s="7" t="str">
        <f>IF(B79="","",'Wholesale Rate Card - New'!C84)</f>
        <v/>
      </c>
      <c r="J79" s="12"/>
      <c r="K79" s="11" t="str">
        <f>IF(B79="","",'Wholesale Rate Card - New'!D84)</f>
        <v/>
      </c>
      <c r="M79" s="5" t="str">
        <f>IF(ISBLANK('Wholesale Rate Card - New'!G84),"",'Wholesale Rate Card - New'!H84)</f>
        <v/>
      </c>
      <c r="N79" s="16"/>
      <c r="O79" s="14"/>
      <c r="P79" s="15"/>
      <c r="Q79" s="7"/>
      <c r="R79" s="9" t="str">
        <f t="shared" si="3"/>
        <v/>
      </c>
      <c r="S79" s="10" t="str">
        <f>IF(M79="","",'Wholesale Rate Card - New'!K84)</f>
        <v/>
      </c>
      <c r="T79" s="7" t="str">
        <f>IF(M79="","",'Wholesale Rate Card - New'!I84)</f>
        <v/>
      </c>
      <c r="U79" s="12">
        <v>0</v>
      </c>
      <c r="V79" s="10" t="str">
        <f>IF(M79="","",'Wholesale Rate Card - New'!J84)</f>
        <v/>
      </c>
    </row>
    <row r="80" spans="2:22" ht="30" customHeight="1" outlineLevel="1" x14ac:dyDescent="0.2">
      <c r="B80" s="5" t="str">
        <f>IF(ISBLANK('Wholesale Rate Card - New'!A85),"",'Wholesale Rate Card - New'!B85)</f>
        <v/>
      </c>
      <c r="C80" s="6" t="str">
        <f>IFERROR(IF($B80="","",VLOOKUP($B80,Control!A:B,2,FALSE)),"")</f>
        <v/>
      </c>
      <c r="D80" s="7" t="str">
        <f>IFERROR(IF($B80="","",VLOOKUP($B80,Control!A:C,3,FALSE)),"")</f>
        <v/>
      </c>
      <c r="E80" s="8" t="str">
        <f>IFERROR(IF($B80="","",VLOOKUP($B80,Control!A:D,4,FALSE)),"")</f>
        <v/>
      </c>
      <c r="F80" s="7" t="str">
        <f>IFERROR(IF($B80="","",VLOOKUP($B80,Control!A:E,5,FALSE)),"")</f>
        <v/>
      </c>
      <c r="G80" s="9" t="str">
        <f t="shared" si="2"/>
        <v/>
      </c>
      <c r="H80" s="11" t="str">
        <f>IF(B80="","",'Wholesale Rate Card - New'!E85)</f>
        <v/>
      </c>
      <c r="I80" s="7" t="str">
        <f>IF(B80="","",'Wholesale Rate Card - New'!C85)</f>
        <v/>
      </c>
      <c r="J80" s="12"/>
      <c r="K80" s="11" t="str">
        <f>IF(B80="","",'Wholesale Rate Card - New'!D85)</f>
        <v/>
      </c>
      <c r="M80" s="5" t="str">
        <f>IF(ISBLANK('Wholesale Rate Card - New'!G85),"",'Wholesale Rate Card - New'!H85)</f>
        <v/>
      </c>
      <c r="N80" s="16"/>
      <c r="O80" s="14"/>
      <c r="P80" s="15"/>
      <c r="Q80" s="7"/>
      <c r="R80" s="9" t="str">
        <f t="shared" si="3"/>
        <v/>
      </c>
      <c r="S80" s="10" t="str">
        <f>IF(M80="","",'Wholesale Rate Card - New'!K85)</f>
        <v/>
      </c>
      <c r="T80" s="7" t="str">
        <f>IF(M80="","",'Wholesale Rate Card - New'!I85)</f>
        <v/>
      </c>
      <c r="U80" s="12">
        <v>0</v>
      </c>
      <c r="V80" s="10" t="str">
        <f>IF(M80="","",'Wholesale Rate Card - New'!J85)</f>
        <v/>
      </c>
    </row>
    <row r="81" spans="2:22" ht="30" customHeight="1" outlineLevel="1" x14ac:dyDescent="0.2">
      <c r="B81" s="5" t="str">
        <f>IF(ISBLANK('Wholesale Rate Card - New'!A86),"",'Wholesale Rate Card - New'!B86)</f>
        <v/>
      </c>
      <c r="C81" s="6" t="str">
        <f>IFERROR(IF($B81="","",VLOOKUP($B81,Control!A:B,2,FALSE)),"")</f>
        <v/>
      </c>
      <c r="D81" s="7" t="str">
        <f>IFERROR(IF($B81="","",VLOOKUP($B81,Control!A:C,3,FALSE)),"")</f>
        <v/>
      </c>
      <c r="E81" s="8" t="str">
        <f>IFERROR(IF($B81="","",VLOOKUP($B81,Control!A:D,4,FALSE)),"")</f>
        <v/>
      </c>
      <c r="F81" s="7" t="str">
        <f>IFERROR(IF($B81="","",VLOOKUP($B81,Control!A:E,5,FALSE)),"")</f>
        <v/>
      </c>
      <c r="G81" s="9" t="str">
        <f t="shared" si="2"/>
        <v/>
      </c>
      <c r="H81" s="11" t="str">
        <f>IF(B81="","",'Wholesale Rate Card - New'!E86)</f>
        <v/>
      </c>
      <c r="I81" s="7" t="str">
        <f>IF(B81="","",'Wholesale Rate Card - New'!C86)</f>
        <v/>
      </c>
      <c r="J81" s="12"/>
      <c r="K81" s="11" t="str">
        <f>IF(B81="","",'Wholesale Rate Card - New'!D86)</f>
        <v/>
      </c>
      <c r="M81" s="5" t="str">
        <f>IF(ISBLANK('Wholesale Rate Card - New'!G86),"",'Wholesale Rate Card - New'!H86)</f>
        <v/>
      </c>
      <c r="N81" s="16"/>
      <c r="O81" s="14"/>
      <c r="P81" s="15"/>
      <c r="Q81" s="7"/>
      <c r="R81" s="9" t="str">
        <f t="shared" si="3"/>
        <v/>
      </c>
      <c r="S81" s="10" t="str">
        <f>IF(M81="","",'Wholesale Rate Card - New'!K86)</f>
        <v/>
      </c>
      <c r="T81" s="7" t="str">
        <f>IF(M81="","",'Wholesale Rate Card - New'!I86)</f>
        <v/>
      </c>
      <c r="U81" s="12">
        <v>0</v>
      </c>
      <c r="V81" s="10" t="str">
        <f>IF(M81="","",'Wholesale Rate Card - New'!J86)</f>
        <v/>
      </c>
    </row>
    <row r="82" spans="2:22" ht="30" customHeight="1" outlineLevel="1" x14ac:dyDescent="0.2">
      <c r="B82" s="5" t="str">
        <f>IF(ISBLANK('Wholesale Rate Card - New'!A87),"",'Wholesale Rate Card - New'!B87)</f>
        <v/>
      </c>
      <c r="C82" s="6" t="str">
        <f>IFERROR(IF($B82="","",VLOOKUP($B82,Control!A:B,2,FALSE)),"")</f>
        <v/>
      </c>
      <c r="D82" s="7" t="str">
        <f>IFERROR(IF($B82="","",VLOOKUP($B82,Control!A:C,3,FALSE)),"")</f>
        <v/>
      </c>
      <c r="E82" s="8" t="str">
        <f>IFERROR(IF($B82="","",VLOOKUP($B82,Control!A:D,4,FALSE)),"")</f>
        <v/>
      </c>
      <c r="F82" s="7" t="str">
        <f>IFERROR(IF($B82="","",VLOOKUP($B82,Control!A:E,5,FALSE)),"")</f>
        <v/>
      </c>
      <c r="G82" s="9" t="str">
        <f t="shared" si="2"/>
        <v/>
      </c>
      <c r="H82" s="11" t="str">
        <f>IF(B82="","",'Wholesale Rate Card - New'!E87)</f>
        <v/>
      </c>
      <c r="I82" s="7" t="str">
        <f>IF(B82="","",'Wholesale Rate Card - New'!C87)</f>
        <v/>
      </c>
      <c r="J82" s="12"/>
      <c r="K82" s="11" t="str">
        <f>IF(B82="","",'Wholesale Rate Card - New'!D87)</f>
        <v/>
      </c>
      <c r="M82" s="5" t="str">
        <f>IF(ISBLANK('Wholesale Rate Card - New'!G87),"",'Wholesale Rate Card - New'!H87)</f>
        <v/>
      </c>
      <c r="N82" s="16"/>
      <c r="O82" s="14"/>
      <c r="P82" s="15"/>
      <c r="Q82" s="7"/>
      <c r="R82" s="9" t="str">
        <f t="shared" si="3"/>
        <v/>
      </c>
      <c r="S82" s="10" t="str">
        <f>IF(M82="","",'Wholesale Rate Card - New'!K87)</f>
        <v/>
      </c>
      <c r="T82" s="7" t="str">
        <f>IF(M82="","",'Wholesale Rate Card - New'!I87)</f>
        <v/>
      </c>
      <c r="U82" s="12">
        <v>0</v>
      </c>
      <c r="V82" s="10" t="str">
        <f>IF(M82="","",'Wholesale Rate Card - New'!J87)</f>
        <v/>
      </c>
    </row>
    <row r="83" spans="2:22" ht="30" customHeight="1" outlineLevel="1" x14ac:dyDescent="0.2">
      <c r="B83" s="5" t="str">
        <f>IF(ISBLANK('Wholesale Rate Card - New'!A88),"",'Wholesale Rate Card - New'!B88)</f>
        <v/>
      </c>
      <c r="C83" s="6" t="str">
        <f>IFERROR(IF($B83="","",VLOOKUP($B83,Control!A:B,2,FALSE)),"")</f>
        <v/>
      </c>
      <c r="D83" s="7" t="str">
        <f>IFERROR(IF($B83="","",VLOOKUP($B83,Control!A:C,3,FALSE)),"")</f>
        <v/>
      </c>
      <c r="E83" s="8" t="str">
        <f>IFERROR(IF($B83="","",VLOOKUP($B83,Control!A:D,4,FALSE)),"")</f>
        <v/>
      </c>
      <c r="F83" s="7" t="str">
        <f>IFERROR(IF($B83="","",VLOOKUP($B83,Control!A:E,5,FALSE)),"")</f>
        <v/>
      </c>
      <c r="G83" s="9" t="str">
        <f t="shared" si="2"/>
        <v/>
      </c>
      <c r="H83" s="11" t="str">
        <f>IF(B83="","",'Wholesale Rate Card - New'!E88)</f>
        <v/>
      </c>
      <c r="I83" s="7" t="str">
        <f>IF(B83="","",'Wholesale Rate Card - New'!C88)</f>
        <v/>
      </c>
      <c r="J83" s="12"/>
      <c r="K83" s="11" t="str">
        <f>IF(B83="","",'Wholesale Rate Card - New'!D88)</f>
        <v/>
      </c>
      <c r="M83" s="5" t="str">
        <f>IF(ISBLANK('Wholesale Rate Card - New'!G88),"",'Wholesale Rate Card - New'!H88)</f>
        <v/>
      </c>
      <c r="N83" s="16"/>
      <c r="O83" s="14"/>
      <c r="P83" s="15"/>
      <c r="Q83" s="7"/>
      <c r="R83" s="9" t="str">
        <f t="shared" si="3"/>
        <v/>
      </c>
      <c r="S83" s="10" t="str">
        <f>IF(M83="","",'Wholesale Rate Card - New'!K88)</f>
        <v/>
      </c>
      <c r="T83" s="7" t="str">
        <f>IF(M83="","",'Wholesale Rate Card - New'!I88)</f>
        <v/>
      </c>
      <c r="U83" s="12">
        <v>0</v>
      </c>
      <c r="V83" s="10" t="str">
        <f>IF(M83="","",'Wholesale Rate Card - New'!J88)</f>
        <v/>
      </c>
    </row>
    <row r="84" spans="2:22" ht="30" customHeight="1" outlineLevel="1" x14ac:dyDescent="0.2">
      <c r="B84" s="5" t="str">
        <f>IF(ISBLANK('Wholesale Rate Card - New'!A89),"",'Wholesale Rate Card - New'!B89)</f>
        <v/>
      </c>
      <c r="C84" s="6" t="str">
        <f>IFERROR(IF($B84="","",VLOOKUP($B84,Control!A:B,2,FALSE)),"")</f>
        <v/>
      </c>
      <c r="D84" s="7" t="str">
        <f>IFERROR(IF($B84="","",VLOOKUP($B84,Control!A:C,3,FALSE)),"")</f>
        <v/>
      </c>
      <c r="E84" s="8" t="str">
        <f>IFERROR(IF($B84="","",VLOOKUP($B84,Control!A:D,4,FALSE)),"")</f>
        <v/>
      </c>
      <c r="F84" s="7" t="str">
        <f>IFERROR(IF($B84="","",VLOOKUP($B84,Control!A:E,5,FALSE)),"")</f>
        <v/>
      </c>
      <c r="G84" s="9" t="str">
        <f t="shared" si="2"/>
        <v/>
      </c>
      <c r="H84" s="11" t="str">
        <f>IF(B84="","",'Wholesale Rate Card - New'!E89)</f>
        <v/>
      </c>
      <c r="I84" s="7" t="str">
        <f>IF(B84="","",'Wholesale Rate Card - New'!C89)</f>
        <v/>
      </c>
      <c r="J84" s="12"/>
      <c r="K84" s="11" t="str">
        <f>IF(B84="","",'Wholesale Rate Card - New'!D89)</f>
        <v/>
      </c>
      <c r="M84" s="5" t="str">
        <f>IF(ISBLANK('Wholesale Rate Card - New'!G89),"",'Wholesale Rate Card - New'!H89)</f>
        <v/>
      </c>
      <c r="N84" s="16"/>
      <c r="O84" s="14"/>
      <c r="P84" s="15"/>
      <c r="Q84" s="7"/>
      <c r="R84" s="9" t="str">
        <f t="shared" si="3"/>
        <v/>
      </c>
      <c r="S84" s="10" t="str">
        <f>IF(M84="","",'Wholesale Rate Card - New'!K89)</f>
        <v/>
      </c>
      <c r="T84" s="7" t="str">
        <f>IF(M84="","",'Wholesale Rate Card - New'!I89)</f>
        <v/>
      </c>
      <c r="U84" s="12">
        <v>0</v>
      </c>
      <c r="V84" s="10" t="str">
        <f>IF(M84="","",'Wholesale Rate Card - New'!J89)</f>
        <v/>
      </c>
    </row>
    <row r="85" spans="2:22" ht="30" customHeight="1" outlineLevel="1" x14ac:dyDescent="0.2">
      <c r="B85" s="5" t="str">
        <f>IF(ISBLANK('Wholesale Rate Card - New'!A90),"",'Wholesale Rate Card - New'!B90)</f>
        <v/>
      </c>
      <c r="C85" s="6" t="str">
        <f>IFERROR(IF($B85="","",VLOOKUP($B85,Control!A:B,2,FALSE)),"")</f>
        <v/>
      </c>
      <c r="D85" s="7" t="str">
        <f>IFERROR(IF($B85="","",VLOOKUP($B85,Control!A:C,3,FALSE)),"")</f>
        <v/>
      </c>
      <c r="E85" s="8" t="str">
        <f>IFERROR(IF($B85="","",VLOOKUP($B85,Control!A:D,4,FALSE)),"")</f>
        <v/>
      </c>
      <c r="F85" s="7" t="str">
        <f>IFERROR(IF($B85="","",VLOOKUP($B85,Control!A:E,5,FALSE)),"")</f>
        <v/>
      </c>
      <c r="G85" s="9" t="str">
        <f t="shared" si="2"/>
        <v/>
      </c>
      <c r="H85" s="11" t="str">
        <f>IF(B85="","",'Wholesale Rate Card - New'!E90)</f>
        <v/>
      </c>
      <c r="I85" s="7" t="str">
        <f>IF(B85="","",'Wholesale Rate Card - New'!C90)</f>
        <v/>
      </c>
      <c r="J85" s="12"/>
      <c r="K85" s="11" t="str">
        <f>IF(B85="","",'Wholesale Rate Card - New'!D90)</f>
        <v/>
      </c>
      <c r="M85" s="5" t="str">
        <f>IF(ISBLANK('Wholesale Rate Card - New'!G90),"",'Wholesale Rate Card - New'!H90)</f>
        <v/>
      </c>
      <c r="N85" s="16"/>
      <c r="O85" s="14"/>
      <c r="P85" s="15"/>
      <c r="Q85" s="7"/>
      <c r="R85" s="9" t="str">
        <f t="shared" si="3"/>
        <v/>
      </c>
      <c r="S85" s="10" t="str">
        <f>IF(M85="","",'Wholesale Rate Card - New'!K90)</f>
        <v/>
      </c>
      <c r="T85" s="7" t="str">
        <f>IF(M85="","",'Wholesale Rate Card - New'!I90)</f>
        <v/>
      </c>
      <c r="U85" s="12">
        <v>0</v>
      </c>
      <c r="V85" s="10" t="str">
        <f>IF(M85="","",'Wholesale Rate Card - New'!J90)</f>
        <v/>
      </c>
    </row>
    <row r="86" spans="2:22" ht="30" customHeight="1" outlineLevel="1" x14ac:dyDescent="0.2">
      <c r="B86" s="5" t="str">
        <f>IF(ISBLANK('Wholesale Rate Card - New'!A91),"",'Wholesale Rate Card - New'!B91)</f>
        <v/>
      </c>
      <c r="C86" s="6" t="str">
        <f>IFERROR(IF($B86="","",VLOOKUP($B86,Control!A:B,2,FALSE)),"")</f>
        <v/>
      </c>
      <c r="D86" s="7" t="str">
        <f>IFERROR(IF($B86="","",VLOOKUP($B86,Control!A:C,3,FALSE)),"")</f>
        <v/>
      </c>
      <c r="E86" s="8" t="str">
        <f>IFERROR(IF($B86="","",VLOOKUP($B86,Control!A:D,4,FALSE)),"")</f>
        <v/>
      </c>
      <c r="F86" s="7" t="str">
        <f>IFERROR(IF($B86="","",VLOOKUP($B86,Control!A:E,5,FALSE)),"")</f>
        <v/>
      </c>
      <c r="G86" s="9" t="str">
        <f t="shared" si="2"/>
        <v/>
      </c>
      <c r="H86" s="11" t="str">
        <f>IF(B86="","",'Wholesale Rate Card - New'!E91)</f>
        <v/>
      </c>
      <c r="I86" s="7" t="str">
        <f>IF(B86="","",'Wholesale Rate Card - New'!C91)</f>
        <v/>
      </c>
      <c r="J86" s="12"/>
      <c r="K86" s="11" t="str">
        <f>IF(B86="","",'Wholesale Rate Card - New'!D91)</f>
        <v/>
      </c>
      <c r="M86" s="5" t="str">
        <f>IF(ISBLANK('Wholesale Rate Card - New'!G91),"",'Wholesale Rate Card - New'!H91)</f>
        <v/>
      </c>
      <c r="N86" s="16"/>
      <c r="O86" s="14"/>
      <c r="P86" s="15"/>
      <c r="Q86" s="7"/>
      <c r="R86" s="9" t="str">
        <f t="shared" si="3"/>
        <v/>
      </c>
      <c r="S86" s="10" t="str">
        <f>IF(M86="","",'Wholesale Rate Card - New'!K91)</f>
        <v/>
      </c>
      <c r="T86" s="7" t="str">
        <f>IF(M86="","",'Wholesale Rate Card - New'!I91)</f>
        <v/>
      </c>
      <c r="U86" s="12">
        <v>0</v>
      </c>
      <c r="V86" s="10" t="str">
        <f>IF(M86="","",'Wholesale Rate Card - New'!J91)</f>
        <v/>
      </c>
    </row>
    <row r="87" spans="2:22" ht="30" customHeight="1" outlineLevel="1" x14ac:dyDescent="0.2">
      <c r="B87" s="5" t="str">
        <f>IF(ISBLANK('Wholesale Rate Card - New'!A92),"",'Wholesale Rate Card - New'!B92)</f>
        <v/>
      </c>
      <c r="C87" s="6" t="str">
        <f>IFERROR(IF($B87="","",VLOOKUP($B87,Control!A:B,2,FALSE)),"")</f>
        <v/>
      </c>
      <c r="D87" s="7" t="str">
        <f>IFERROR(IF($B87="","",VLOOKUP($B87,Control!A:C,3,FALSE)),"")</f>
        <v/>
      </c>
      <c r="E87" s="8" t="str">
        <f>IFERROR(IF($B87="","",VLOOKUP($B87,Control!A:D,4,FALSE)),"")</f>
        <v/>
      </c>
      <c r="F87" s="7" t="str">
        <f>IFERROR(IF($B87="","",VLOOKUP($B87,Control!A:E,5,FALSE)),"")</f>
        <v/>
      </c>
      <c r="G87" s="9" t="str">
        <f t="shared" si="2"/>
        <v/>
      </c>
      <c r="H87" s="11" t="str">
        <f>IF(B87="","",'Wholesale Rate Card - New'!E92)</f>
        <v/>
      </c>
      <c r="I87" s="7" t="str">
        <f>IF(B87="","",'Wholesale Rate Card - New'!C92)</f>
        <v/>
      </c>
      <c r="J87" s="12"/>
      <c r="K87" s="11" t="str">
        <f>IF(B87="","",'Wholesale Rate Card - New'!D92)</f>
        <v/>
      </c>
      <c r="M87" s="5" t="str">
        <f>IF(ISBLANK('Wholesale Rate Card - New'!G92),"",'Wholesale Rate Card - New'!H92)</f>
        <v/>
      </c>
      <c r="N87" s="16"/>
      <c r="O87" s="14"/>
      <c r="P87" s="15"/>
      <c r="Q87" s="7"/>
      <c r="R87" s="9" t="str">
        <f t="shared" si="3"/>
        <v/>
      </c>
      <c r="S87" s="10" t="str">
        <f>IF(M87="","",'Wholesale Rate Card - New'!K92)</f>
        <v/>
      </c>
      <c r="T87" s="7" t="str">
        <f>IF(M87="","",'Wholesale Rate Card - New'!I92)</f>
        <v/>
      </c>
      <c r="U87" s="12">
        <v>0</v>
      </c>
      <c r="V87" s="10" t="str">
        <f>IF(M87="","",'Wholesale Rate Card - New'!J92)</f>
        <v/>
      </c>
    </row>
    <row r="88" spans="2:22" ht="30" customHeight="1" outlineLevel="1" x14ac:dyDescent="0.2">
      <c r="B88" s="5" t="str">
        <f>IF(ISBLANK('Wholesale Rate Card - New'!A93),"",'Wholesale Rate Card - New'!B93)</f>
        <v/>
      </c>
      <c r="C88" s="6" t="str">
        <f>IFERROR(IF($B88="","",VLOOKUP($B88,Control!A:B,2,FALSE)),"")</f>
        <v/>
      </c>
      <c r="D88" s="7" t="str">
        <f>IFERROR(IF($B88="","",VLOOKUP($B88,Control!A:C,3,FALSE)),"")</f>
        <v/>
      </c>
      <c r="E88" s="8" t="str">
        <f>IFERROR(IF($B88="","",VLOOKUP($B88,Control!A:D,4,FALSE)),"")</f>
        <v/>
      </c>
      <c r="F88" s="7" t="str">
        <f>IFERROR(IF($B88="","",VLOOKUP($B88,Control!A:E,5,FALSE)),"")</f>
        <v/>
      </c>
      <c r="G88" s="9" t="str">
        <f t="shared" si="2"/>
        <v/>
      </c>
      <c r="H88" s="11" t="str">
        <f>IF(B88="","",'Wholesale Rate Card - New'!E93)</f>
        <v/>
      </c>
      <c r="I88" s="7" t="str">
        <f>IF(B88="","",'Wholesale Rate Card - New'!C93)</f>
        <v/>
      </c>
      <c r="J88" s="12"/>
      <c r="K88" s="11" t="str">
        <f>IF(B88="","",'Wholesale Rate Card - New'!D93)</f>
        <v/>
      </c>
      <c r="M88" s="5" t="str">
        <f>IF(ISBLANK('Wholesale Rate Card - New'!G93),"",'Wholesale Rate Card - New'!H93)</f>
        <v/>
      </c>
      <c r="N88" s="16"/>
      <c r="O88" s="14"/>
      <c r="P88" s="15"/>
      <c r="Q88" s="7"/>
      <c r="R88" s="9" t="str">
        <f t="shared" si="3"/>
        <v/>
      </c>
      <c r="S88" s="10" t="str">
        <f>IF(M88="","",'Wholesale Rate Card - New'!K93)</f>
        <v/>
      </c>
      <c r="T88" s="7" t="str">
        <f>IF(M88="","",'Wholesale Rate Card - New'!I93)</f>
        <v/>
      </c>
      <c r="U88" s="12">
        <v>0</v>
      </c>
      <c r="V88" s="10" t="str">
        <f>IF(M88="","",'Wholesale Rate Card - New'!J93)</f>
        <v/>
      </c>
    </row>
    <row r="89" spans="2:22" ht="30" customHeight="1" outlineLevel="1" x14ac:dyDescent="0.2">
      <c r="B89" s="5" t="str">
        <f>IF(ISBLANK('Wholesale Rate Card - New'!A94),"",'Wholesale Rate Card - New'!B94)</f>
        <v/>
      </c>
      <c r="C89" s="6" t="str">
        <f>IFERROR(IF($B89="","",VLOOKUP($B89,Control!A:B,2,FALSE)),"")</f>
        <v/>
      </c>
      <c r="D89" s="7" t="str">
        <f>IFERROR(IF($B89="","",VLOOKUP($B89,Control!A:C,3,FALSE)),"")</f>
        <v/>
      </c>
      <c r="E89" s="8" t="str">
        <f>IFERROR(IF($B89="","",VLOOKUP($B89,Control!A:D,4,FALSE)),"")</f>
        <v/>
      </c>
      <c r="F89" s="7" t="str">
        <f>IFERROR(IF($B89="","",VLOOKUP($B89,Control!A:E,5,FALSE)),"")</f>
        <v/>
      </c>
      <c r="G89" s="9" t="str">
        <f t="shared" si="2"/>
        <v/>
      </c>
      <c r="H89" s="11" t="str">
        <f>IF(B89="","",'Wholesale Rate Card - New'!E94)</f>
        <v/>
      </c>
      <c r="I89" s="7" t="str">
        <f>IF(B89="","",'Wholesale Rate Card - New'!C94)</f>
        <v/>
      </c>
      <c r="J89" s="12"/>
      <c r="K89" s="11" t="str">
        <f>IF(B89="","",'Wholesale Rate Card - New'!D94)</f>
        <v/>
      </c>
      <c r="M89" s="5" t="str">
        <f>IF(ISBLANK('Wholesale Rate Card - New'!G94),"",'Wholesale Rate Card - New'!H94)</f>
        <v/>
      </c>
      <c r="N89" s="16"/>
      <c r="O89" s="14"/>
      <c r="P89" s="15"/>
      <c r="Q89" s="7"/>
      <c r="R89" s="9" t="str">
        <f t="shared" si="3"/>
        <v/>
      </c>
      <c r="S89" s="10" t="str">
        <f>IF(M89="","",'Wholesale Rate Card - New'!K94)</f>
        <v/>
      </c>
      <c r="T89" s="7" t="str">
        <f>IF(M89="","",'Wholesale Rate Card - New'!I94)</f>
        <v/>
      </c>
      <c r="U89" s="12">
        <v>0</v>
      </c>
      <c r="V89" s="10" t="str">
        <f>IF(M89="","",'Wholesale Rate Card - New'!J94)</f>
        <v/>
      </c>
    </row>
    <row r="90" spans="2:22" ht="30" customHeight="1" outlineLevel="1" x14ac:dyDescent="0.2">
      <c r="B90" s="5" t="str">
        <f>IF(ISBLANK('Wholesale Rate Card - New'!A95),"",'Wholesale Rate Card - New'!B95)</f>
        <v/>
      </c>
      <c r="C90" s="6" t="str">
        <f>IFERROR(IF($B90="","",VLOOKUP($B90,Control!A:B,2,FALSE)),"")</f>
        <v/>
      </c>
      <c r="D90" s="7" t="str">
        <f>IFERROR(IF($B90="","",VLOOKUP($B90,Control!A:C,3,FALSE)),"")</f>
        <v/>
      </c>
      <c r="E90" s="8" t="str">
        <f>IFERROR(IF($B90="","",VLOOKUP($B90,Control!A:D,4,FALSE)),"")</f>
        <v/>
      </c>
      <c r="F90" s="7" t="str">
        <f>IFERROR(IF($B90="","",VLOOKUP($B90,Control!A:E,5,FALSE)),"")</f>
        <v/>
      </c>
      <c r="G90" s="9" t="str">
        <f t="shared" si="2"/>
        <v/>
      </c>
      <c r="H90" s="11" t="str">
        <f>IF(B90="","",'Wholesale Rate Card - New'!E95)</f>
        <v/>
      </c>
      <c r="I90" s="7" t="str">
        <f>IF(B90="","",'Wholesale Rate Card - New'!C95)</f>
        <v/>
      </c>
      <c r="J90" s="12"/>
      <c r="K90" s="11" t="str">
        <f>IF(B90="","",'Wholesale Rate Card - New'!D95)</f>
        <v/>
      </c>
      <c r="M90" s="5" t="str">
        <f>IF(ISBLANK('Wholesale Rate Card - New'!G95),"",'Wholesale Rate Card - New'!H95)</f>
        <v/>
      </c>
      <c r="N90" s="16"/>
      <c r="O90" s="14"/>
      <c r="P90" s="15"/>
      <c r="Q90" s="7"/>
      <c r="R90" s="9" t="str">
        <f t="shared" si="3"/>
        <v/>
      </c>
      <c r="S90" s="10" t="str">
        <f>IF(M90="","",'Wholesale Rate Card - New'!K95)</f>
        <v/>
      </c>
      <c r="T90" s="7" t="str">
        <f>IF(M90="","",'Wholesale Rate Card - New'!I95)</f>
        <v/>
      </c>
      <c r="U90" s="12">
        <v>0</v>
      </c>
      <c r="V90" s="10" t="str">
        <f>IF(M90="","",'Wholesale Rate Card - New'!J95)</f>
        <v/>
      </c>
    </row>
    <row r="91" spans="2:22" ht="30" customHeight="1" outlineLevel="1" x14ac:dyDescent="0.2">
      <c r="B91" s="5" t="str">
        <f>IF(ISBLANK('Wholesale Rate Card - New'!A96),"",'Wholesale Rate Card - New'!B96)</f>
        <v/>
      </c>
      <c r="C91" s="6" t="str">
        <f>IFERROR(IF($B91="","",VLOOKUP($B91,Control!A:B,2,FALSE)),"")</f>
        <v/>
      </c>
      <c r="D91" s="7" t="str">
        <f>IFERROR(IF($B91="","",VLOOKUP($B91,Control!A:C,3,FALSE)),"")</f>
        <v/>
      </c>
      <c r="E91" s="8" t="str">
        <f>IFERROR(IF($B91="","",VLOOKUP($B91,Control!A:D,4,FALSE)),"")</f>
        <v/>
      </c>
      <c r="F91" s="7" t="str">
        <f>IFERROR(IF($B91="","",VLOOKUP($B91,Control!A:E,5,FALSE)),"")</f>
        <v/>
      </c>
      <c r="G91" s="9" t="str">
        <f t="shared" si="2"/>
        <v/>
      </c>
      <c r="H91" s="11" t="str">
        <f>IF(B91="","",'Wholesale Rate Card - New'!E96)</f>
        <v/>
      </c>
      <c r="I91" s="7" t="str">
        <f>IF(B91="","",'Wholesale Rate Card - New'!C96)</f>
        <v/>
      </c>
      <c r="J91" s="12"/>
      <c r="K91" s="11" t="str">
        <f>IF(B91="","",'Wholesale Rate Card - New'!D96)</f>
        <v/>
      </c>
      <c r="M91" s="5" t="str">
        <f>IF(ISBLANK('Wholesale Rate Card - New'!G96),"",'Wholesale Rate Card - New'!H96)</f>
        <v/>
      </c>
      <c r="N91" s="16"/>
      <c r="O91" s="14"/>
      <c r="P91" s="15"/>
      <c r="Q91" s="7"/>
      <c r="R91" s="9" t="str">
        <f t="shared" si="3"/>
        <v/>
      </c>
      <c r="S91" s="10" t="str">
        <f>IF(M91="","",'Wholesale Rate Card - New'!K96)</f>
        <v/>
      </c>
      <c r="T91" s="7" t="str">
        <f>IF(M91="","",'Wholesale Rate Card - New'!I96)</f>
        <v/>
      </c>
      <c r="U91" s="12">
        <v>0</v>
      </c>
      <c r="V91" s="10" t="str">
        <f>IF(M91="","",'Wholesale Rate Card - New'!J96)</f>
        <v/>
      </c>
    </row>
    <row r="92" spans="2:22" ht="30" customHeight="1" outlineLevel="1" x14ac:dyDescent="0.2">
      <c r="B92" s="5" t="str">
        <f>IF(ISBLANK('Wholesale Rate Card - New'!A97),"",'Wholesale Rate Card - New'!B97)</f>
        <v/>
      </c>
      <c r="C92" s="6" t="str">
        <f>IFERROR(IF($B92="","",VLOOKUP($B92,Control!A:B,2,FALSE)),"")</f>
        <v/>
      </c>
      <c r="D92" s="7" t="str">
        <f>IFERROR(IF($B92="","",VLOOKUP($B92,Control!A:C,3,FALSE)),"")</f>
        <v/>
      </c>
      <c r="E92" s="8" t="str">
        <f>IFERROR(IF($B92="","",VLOOKUP($B92,Control!A:D,4,FALSE)),"")</f>
        <v/>
      </c>
      <c r="F92" s="7" t="str">
        <f>IFERROR(IF($B92="","",VLOOKUP($B92,Control!A:E,5,FALSE)),"")</f>
        <v/>
      </c>
      <c r="G92" s="9" t="str">
        <f t="shared" si="2"/>
        <v/>
      </c>
      <c r="H92" s="11" t="str">
        <f>IF(B92="","",'Wholesale Rate Card - New'!E97)</f>
        <v/>
      </c>
      <c r="I92" s="7" t="str">
        <f>IF(B92="","",'Wholesale Rate Card - New'!C97)</f>
        <v/>
      </c>
      <c r="J92" s="12"/>
      <c r="K92" s="11" t="str">
        <f>IF(B92="","",'Wholesale Rate Card - New'!D97)</f>
        <v/>
      </c>
      <c r="M92" s="5" t="str">
        <f>IF(ISBLANK('Wholesale Rate Card - New'!G97),"",'Wholesale Rate Card - New'!H97)</f>
        <v/>
      </c>
      <c r="N92" s="16"/>
      <c r="O92" s="14"/>
      <c r="P92" s="15"/>
      <c r="Q92" s="7"/>
      <c r="R92" s="9" t="str">
        <f t="shared" si="3"/>
        <v/>
      </c>
      <c r="S92" s="10" t="str">
        <f>IF(M92="","",'Wholesale Rate Card - New'!K97)</f>
        <v/>
      </c>
      <c r="T92" s="7" t="str">
        <f>IF(M92="","",'Wholesale Rate Card - New'!I97)</f>
        <v/>
      </c>
      <c r="U92" s="12">
        <v>0</v>
      </c>
      <c r="V92" s="10" t="str">
        <f>IF(M92="","",'Wholesale Rate Card - New'!J97)</f>
        <v/>
      </c>
    </row>
    <row r="93" spans="2:22" ht="30" customHeight="1" outlineLevel="1" x14ac:dyDescent="0.2">
      <c r="B93" s="5" t="str">
        <f>IF(ISBLANK('Wholesale Rate Card - New'!A98),"",'Wholesale Rate Card - New'!B98)</f>
        <v/>
      </c>
      <c r="C93" s="6" t="str">
        <f>IFERROR(IF($B93="","",VLOOKUP($B93,Control!A:B,2,FALSE)),"")</f>
        <v/>
      </c>
      <c r="D93" s="7" t="str">
        <f>IFERROR(IF($B93="","",VLOOKUP($B93,Control!A:C,3,FALSE)),"")</f>
        <v/>
      </c>
      <c r="E93" s="8" t="str">
        <f>IFERROR(IF($B93="","",VLOOKUP($B93,Control!A:D,4,FALSE)),"")</f>
        <v/>
      </c>
      <c r="F93" s="7" t="str">
        <f>IFERROR(IF($B93="","",VLOOKUP($B93,Control!A:E,5,FALSE)),"")</f>
        <v/>
      </c>
      <c r="G93" s="9" t="str">
        <f t="shared" si="2"/>
        <v/>
      </c>
      <c r="H93" s="11" t="str">
        <f>IF(B93="","",'Wholesale Rate Card - New'!E98)</f>
        <v/>
      </c>
      <c r="I93" s="7" t="str">
        <f>IF(B93="","",'Wholesale Rate Card - New'!C98)</f>
        <v/>
      </c>
      <c r="J93" s="12"/>
      <c r="K93" s="11" t="str">
        <f>IF(B93="","",'Wholesale Rate Card - New'!D98)</f>
        <v/>
      </c>
      <c r="M93" s="5" t="str">
        <f>IF(ISBLANK('Wholesale Rate Card - New'!G98),"",'Wholesale Rate Card - New'!H98)</f>
        <v/>
      </c>
      <c r="N93" s="16"/>
      <c r="O93" s="14"/>
      <c r="P93" s="15"/>
      <c r="Q93" s="7"/>
      <c r="R93" s="9" t="str">
        <f t="shared" si="3"/>
        <v/>
      </c>
      <c r="S93" s="10" t="str">
        <f>IF(M93="","",'Wholesale Rate Card - New'!K98)</f>
        <v/>
      </c>
      <c r="T93" s="7" t="str">
        <f>IF(M93="","",'Wholesale Rate Card - New'!I98)</f>
        <v/>
      </c>
      <c r="U93" s="12">
        <v>0</v>
      </c>
      <c r="V93" s="10" t="str">
        <f>IF(M93="","",'Wholesale Rate Card - New'!J98)</f>
        <v/>
      </c>
    </row>
    <row r="94" spans="2:22" ht="30" customHeight="1" outlineLevel="1" x14ac:dyDescent="0.2">
      <c r="B94" s="5" t="str">
        <f>IF(ISBLANK('Wholesale Rate Card - New'!A99),"",'Wholesale Rate Card - New'!B99)</f>
        <v/>
      </c>
      <c r="C94" s="6" t="str">
        <f>IFERROR(IF($B94="","",VLOOKUP($B94,Control!A:B,2,FALSE)),"")</f>
        <v/>
      </c>
      <c r="D94" s="7" t="str">
        <f>IFERROR(IF($B94="","",VLOOKUP($B94,Control!A:C,3,FALSE)),"")</f>
        <v/>
      </c>
      <c r="E94" s="8" t="str">
        <f>IFERROR(IF($B94="","",VLOOKUP($B94,Control!A:D,4,FALSE)),"")</f>
        <v/>
      </c>
      <c r="F94" s="7" t="str">
        <f>IFERROR(IF($B94="","",VLOOKUP($B94,Control!A:E,5,FALSE)),"")</f>
        <v/>
      </c>
      <c r="G94" s="9" t="str">
        <f t="shared" si="2"/>
        <v/>
      </c>
      <c r="H94" s="11" t="str">
        <f>IF(B94="","",'Wholesale Rate Card - New'!E99)</f>
        <v/>
      </c>
      <c r="I94" s="7" t="str">
        <f>IF(B94="","",'Wholesale Rate Card - New'!C99)</f>
        <v/>
      </c>
      <c r="J94" s="12"/>
      <c r="K94" s="11" t="str">
        <f>IF(B94="","",'Wholesale Rate Card - New'!D99)</f>
        <v/>
      </c>
      <c r="M94" s="5" t="str">
        <f>IF(ISBLANK('Wholesale Rate Card - New'!G99),"",'Wholesale Rate Card - New'!H99)</f>
        <v/>
      </c>
      <c r="N94" s="16"/>
      <c r="O94" s="14"/>
      <c r="P94" s="15"/>
      <c r="Q94" s="7"/>
      <c r="R94" s="9" t="str">
        <f t="shared" si="3"/>
        <v/>
      </c>
      <c r="S94" s="10" t="str">
        <f>IF(M94="","",'Wholesale Rate Card - New'!K99)</f>
        <v/>
      </c>
      <c r="T94" s="7" t="str">
        <f>IF(M94="","",'Wholesale Rate Card - New'!I99)</f>
        <v/>
      </c>
      <c r="U94" s="12">
        <v>0</v>
      </c>
      <c r="V94" s="10" t="str">
        <f>IF(M94="","",'Wholesale Rate Card - New'!J99)</f>
        <v/>
      </c>
    </row>
    <row r="95" spans="2:22" ht="30" customHeight="1" outlineLevel="1" x14ac:dyDescent="0.2">
      <c r="B95" s="5" t="str">
        <f>IF(ISBLANK('Wholesale Rate Card - New'!A100),"",'Wholesale Rate Card - New'!B100)</f>
        <v/>
      </c>
      <c r="C95" s="6" t="str">
        <f>IFERROR(IF($B95="","",VLOOKUP($B95,Control!A:B,2,FALSE)),"")</f>
        <v/>
      </c>
      <c r="D95" s="7" t="str">
        <f>IFERROR(IF($B95="","",VLOOKUP($B95,Control!A:C,3,FALSE)),"")</f>
        <v/>
      </c>
      <c r="E95" s="8" t="str">
        <f>IFERROR(IF($B95="","",VLOOKUP($B95,Control!A:D,4,FALSE)),"")</f>
        <v/>
      </c>
      <c r="F95" s="7" t="str">
        <f>IFERROR(IF($B95="","",VLOOKUP($B95,Control!A:E,5,FALSE)),"")</f>
        <v/>
      </c>
      <c r="G95" s="9" t="str">
        <f t="shared" si="2"/>
        <v/>
      </c>
      <c r="H95" s="11" t="str">
        <f>IF(B95="","",'Wholesale Rate Card - New'!E100)</f>
        <v/>
      </c>
      <c r="I95" s="7" t="str">
        <f>IF(B95="","",'Wholesale Rate Card - New'!C100)</f>
        <v/>
      </c>
      <c r="J95" s="12"/>
      <c r="K95" s="11" t="str">
        <f>IF(B95="","",'Wholesale Rate Card - New'!D100)</f>
        <v/>
      </c>
      <c r="M95" s="5" t="str">
        <f>IF(ISBLANK('Wholesale Rate Card - New'!G100),"",'Wholesale Rate Card - New'!H100)</f>
        <v/>
      </c>
      <c r="N95" s="16"/>
      <c r="O95" s="14"/>
      <c r="P95" s="15"/>
      <c r="Q95" s="7"/>
      <c r="R95" s="9" t="str">
        <f t="shared" si="3"/>
        <v/>
      </c>
      <c r="S95" s="10" t="str">
        <f>IF(M95="","",'Wholesale Rate Card - New'!K100)</f>
        <v/>
      </c>
      <c r="T95" s="7" t="str">
        <f>IF(M95="","",'Wholesale Rate Card - New'!I100)</f>
        <v/>
      </c>
      <c r="U95" s="12">
        <v>0</v>
      </c>
      <c r="V95" s="10" t="str">
        <f>IF(M95="","",'Wholesale Rate Card - New'!J100)</f>
        <v/>
      </c>
    </row>
    <row r="96" spans="2:22" ht="30" customHeight="1" outlineLevel="1" x14ac:dyDescent="0.2">
      <c r="B96" s="5" t="str">
        <f>IF(ISBLANK('Wholesale Rate Card - New'!A101),"",'Wholesale Rate Card - New'!B101)</f>
        <v/>
      </c>
      <c r="C96" s="6" t="str">
        <f>IFERROR(IF($B96="","",VLOOKUP($B96,Control!A:B,2,FALSE)),"")</f>
        <v/>
      </c>
      <c r="D96" s="7" t="str">
        <f>IFERROR(IF($B96="","",VLOOKUP($B96,Control!A:C,3,FALSE)),"")</f>
        <v/>
      </c>
      <c r="E96" s="8" t="str">
        <f>IFERROR(IF($B96="","",VLOOKUP($B96,Control!A:D,4,FALSE)),"")</f>
        <v/>
      </c>
      <c r="F96" s="7" t="str">
        <f>IFERROR(IF($B96="","",VLOOKUP($B96,Control!A:E,5,FALSE)),"")</f>
        <v/>
      </c>
      <c r="G96" s="9" t="str">
        <f t="shared" si="2"/>
        <v/>
      </c>
      <c r="H96" s="11" t="str">
        <f>IF(B96="","",'Wholesale Rate Card - New'!E101)</f>
        <v/>
      </c>
      <c r="I96" s="7" t="str">
        <f>IF(B96="","",'Wholesale Rate Card - New'!C101)</f>
        <v/>
      </c>
      <c r="J96" s="12"/>
      <c r="K96" s="11" t="str">
        <f>IF(B96="","",'Wholesale Rate Card - New'!D101)</f>
        <v/>
      </c>
      <c r="M96" s="5" t="str">
        <f>IF(ISBLANK('Wholesale Rate Card - New'!G101),"",'Wholesale Rate Card - New'!H101)</f>
        <v/>
      </c>
      <c r="N96" s="16"/>
      <c r="O96" s="14"/>
      <c r="P96" s="15"/>
      <c r="Q96" s="7"/>
      <c r="R96" s="9" t="str">
        <f t="shared" si="3"/>
        <v/>
      </c>
      <c r="S96" s="10" t="str">
        <f>IF(M96="","",'Wholesale Rate Card - New'!K101)</f>
        <v/>
      </c>
      <c r="T96" s="7" t="str">
        <f>IF(M96="","",'Wholesale Rate Card - New'!I101)</f>
        <v/>
      </c>
      <c r="U96" s="12">
        <v>0</v>
      </c>
      <c r="V96" s="10" t="str">
        <f>IF(M96="","",'Wholesale Rate Card - New'!J101)</f>
        <v/>
      </c>
    </row>
    <row r="97" spans="2:22" ht="30" customHeight="1" outlineLevel="1" x14ac:dyDescent="0.2">
      <c r="B97" s="5" t="str">
        <f>IF(ISBLANK('Wholesale Rate Card - New'!A102),"",'Wholesale Rate Card - New'!B102)</f>
        <v/>
      </c>
      <c r="C97" s="6" t="str">
        <f>IFERROR(IF($B97="","",VLOOKUP($B97,Control!A:B,2,FALSE)),"")</f>
        <v/>
      </c>
      <c r="D97" s="7" t="str">
        <f>IFERROR(IF($B97="","",VLOOKUP($B97,Control!A:C,3,FALSE)),"")</f>
        <v/>
      </c>
      <c r="E97" s="8" t="str">
        <f>IFERROR(IF($B97="","",VLOOKUP($B97,Control!A:D,4,FALSE)),"")</f>
        <v/>
      </c>
      <c r="F97" s="7" t="str">
        <f>IFERROR(IF($B97="","",VLOOKUP($B97,Control!A:E,5,FALSE)),"")</f>
        <v/>
      </c>
      <c r="G97" s="9" t="str">
        <f t="shared" si="2"/>
        <v/>
      </c>
      <c r="H97" s="11" t="str">
        <f>IF(B97="","",'Wholesale Rate Card - New'!E102)</f>
        <v/>
      </c>
      <c r="I97" s="7" t="str">
        <f>IF(B97="","",'Wholesale Rate Card - New'!C102)</f>
        <v/>
      </c>
      <c r="J97" s="12"/>
      <c r="K97" s="11" t="str">
        <f>IF(B97="","",'Wholesale Rate Card - New'!D102)</f>
        <v/>
      </c>
      <c r="M97" s="5" t="str">
        <f>IF(ISBLANK('Wholesale Rate Card - New'!G102),"",'Wholesale Rate Card - New'!H102)</f>
        <v/>
      </c>
      <c r="N97" s="16"/>
      <c r="O97" s="14"/>
      <c r="P97" s="15"/>
      <c r="Q97" s="7"/>
      <c r="R97" s="9" t="str">
        <f t="shared" si="3"/>
        <v/>
      </c>
      <c r="S97" s="10" t="str">
        <f>IF(M97="","",'Wholesale Rate Card - New'!K102)</f>
        <v/>
      </c>
      <c r="T97" s="7" t="str">
        <f>IF(M97="","",'Wholesale Rate Card - New'!I102)</f>
        <v/>
      </c>
      <c r="U97" s="12">
        <v>0</v>
      </c>
      <c r="V97" s="10" t="str">
        <f>IF(M97="","",'Wholesale Rate Card - New'!J102)</f>
        <v/>
      </c>
    </row>
    <row r="98" spans="2:22" ht="30" customHeight="1" outlineLevel="1" x14ac:dyDescent="0.2">
      <c r="B98" s="5" t="str">
        <f>IF(ISBLANK('Wholesale Rate Card - New'!A103),"",'Wholesale Rate Card - New'!B103)</f>
        <v/>
      </c>
      <c r="C98" s="6" t="str">
        <f>IFERROR(IF($B98="","",VLOOKUP($B98,Control!A:B,2,FALSE)),"")</f>
        <v/>
      </c>
      <c r="D98" s="7" t="str">
        <f>IFERROR(IF($B98="","",VLOOKUP($B98,Control!A:C,3,FALSE)),"")</f>
        <v/>
      </c>
      <c r="E98" s="8" t="str">
        <f>IFERROR(IF($B98="","",VLOOKUP($B98,Control!A:D,4,FALSE)),"")</f>
        <v/>
      </c>
      <c r="F98" s="7" t="str">
        <f>IFERROR(IF($B98="","",VLOOKUP($B98,Control!A:E,5,FALSE)),"")</f>
        <v/>
      </c>
      <c r="G98" s="9" t="str">
        <f t="shared" si="2"/>
        <v/>
      </c>
      <c r="H98" s="11" t="str">
        <f>IF(B98="","",'Wholesale Rate Card - New'!E103)</f>
        <v/>
      </c>
      <c r="I98" s="7" t="str">
        <f>IF(B98="","",'Wholesale Rate Card - New'!C103)</f>
        <v/>
      </c>
      <c r="J98" s="12"/>
      <c r="K98" s="11" t="str">
        <f>IF(B98="","",'Wholesale Rate Card - New'!D103)</f>
        <v/>
      </c>
      <c r="M98" s="5" t="str">
        <f>IF(ISBLANK('Wholesale Rate Card - New'!G103),"",'Wholesale Rate Card - New'!H103)</f>
        <v/>
      </c>
      <c r="N98" s="16"/>
      <c r="O98" s="14"/>
      <c r="P98" s="15"/>
      <c r="Q98" s="7"/>
      <c r="R98" s="9" t="str">
        <f t="shared" si="3"/>
        <v/>
      </c>
      <c r="S98" s="10" t="str">
        <f>IF(M98="","",'Wholesale Rate Card - New'!K103)</f>
        <v/>
      </c>
      <c r="T98" s="7" t="str">
        <f>IF(M98="","",'Wholesale Rate Card - New'!I103)</f>
        <v/>
      </c>
      <c r="U98" s="12">
        <v>0</v>
      </c>
      <c r="V98" s="10" t="str">
        <f>IF(M98="","",'Wholesale Rate Card - New'!J103)</f>
        <v/>
      </c>
    </row>
    <row r="99" spans="2:22" ht="30" customHeight="1" outlineLevel="1" x14ac:dyDescent="0.2">
      <c r="B99" s="17"/>
      <c r="C99" s="18"/>
      <c r="D99" s="18"/>
      <c r="E99" s="19"/>
      <c r="F99" s="20"/>
      <c r="G99" s="21"/>
      <c r="H99" s="22"/>
      <c r="I99" s="20"/>
      <c r="J99" s="23"/>
      <c r="K99" s="22"/>
      <c r="M99" s="17"/>
      <c r="N99" s="18"/>
      <c r="O99" s="18"/>
      <c r="P99" s="19"/>
      <c r="Q99" s="20"/>
      <c r="R99" s="21"/>
      <c r="S99" s="24"/>
      <c r="T99" s="20"/>
      <c r="U99" s="23"/>
      <c r="V99" s="10" t="str">
        <f>IF(M99="","",'Wholesale Rate Card - New'!#REF!)</f>
        <v/>
      </c>
    </row>
    <row r="100" spans="2:22" ht="17" thickBot="1" x14ac:dyDescent="0.25">
      <c r="B100" s="17"/>
      <c r="E100" s="26"/>
      <c r="H100" s="27"/>
      <c r="J100" s="28"/>
      <c r="K100" s="27"/>
      <c r="M100" s="17"/>
      <c r="P100" s="26"/>
      <c r="S100" s="29"/>
      <c r="U100" s="28"/>
      <c r="V100" s="29"/>
    </row>
    <row r="101" spans="2:22" ht="41.25" customHeight="1" thickBot="1" x14ac:dyDescent="0.25">
      <c r="B101" s="17"/>
      <c r="F101" s="30" t="s">
        <v>11</v>
      </c>
      <c r="G101" s="31">
        <v>12</v>
      </c>
      <c r="H101" s="27"/>
      <c r="I101" s="30" t="s">
        <v>12</v>
      </c>
      <c r="J101" s="32">
        <f>SUM(J2:J98)+SUM(U2:U98)</f>
        <v>0</v>
      </c>
      <c r="K101" s="27"/>
      <c r="M101" s="17"/>
      <c r="V101" s="29"/>
    </row>
    <row r="102" spans="2:22" ht="16" thickBot="1" x14ac:dyDescent="0.25">
      <c r="B102" s="17"/>
      <c r="H102" s="27"/>
      <c r="K102" s="27"/>
      <c r="M102" s="17"/>
      <c r="V102" s="29"/>
    </row>
    <row r="103" spans="2:22" ht="37.5" customHeight="1" thickBot="1" x14ac:dyDescent="0.25">
      <c r="B103" s="17"/>
      <c r="H103" s="27"/>
      <c r="I103" s="30" t="s">
        <v>13</v>
      </c>
      <c r="J103" s="32">
        <f>SUM(J101)*(G101)</f>
        <v>0</v>
      </c>
      <c r="K103" s="27"/>
      <c r="M103" s="17"/>
      <c r="V103" s="29"/>
    </row>
    <row r="104" spans="2:22" x14ac:dyDescent="0.2">
      <c r="B104" s="17"/>
      <c r="H104" s="27"/>
      <c r="K104" s="27"/>
      <c r="M104" s="17"/>
      <c r="S104" s="29"/>
      <c r="V104" s="29"/>
    </row>
    <row r="105" spans="2:22" x14ac:dyDescent="0.2">
      <c r="B105" s="17"/>
      <c r="H105" s="27"/>
      <c r="K105" s="27"/>
      <c r="M105" s="17"/>
      <c r="S105" s="29"/>
      <c r="V105" s="29"/>
    </row>
    <row r="106" spans="2:22" x14ac:dyDescent="0.2">
      <c r="B106" s="17"/>
      <c r="H106" s="27"/>
      <c r="K106" s="27"/>
      <c r="M106" s="17"/>
      <c r="S106" s="29"/>
      <c r="V106" s="29"/>
    </row>
    <row r="107" spans="2:22" x14ac:dyDescent="0.2">
      <c r="B107" s="17"/>
      <c r="H107" s="27"/>
      <c r="K107" s="27"/>
      <c r="M107" s="17"/>
      <c r="S107" s="29"/>
      <c r="V107" s="29"/>
    </row>
    <row r="108" spans="2:22" x14ac:dyDescent="0.2">
      <c r="B108" s="17"/>
      <c r="H108" s="27"/>
      <c r="K108" s="27"/>
      <c r="M108" s="17"/>
      <c r="S108" s="29"/>
      <c r="V108" s="29"/>
    </row>
    <row r="109" spans="2:22" x14ac:dyDescent="0.2">
      <c r="B109" s="17"/>
      <c r="H109" s="27"/>
      <c r="K109" s="27"/>
      <c r="M109" s="17"/>
      <c r="S109" s="29"/>
      <c r="V109" s="29"/>
    </row>
    <row r="110" spans="2:22" x14ac:dyDescent="0.2">
      <c r="B110" s="17"/>
      <c r="H110" s="27"/>
      <c r="K110" s="27"/>
      <c r="M110" s="17"/>
      <c r="S110" s="29"/>
      <c r="V110" s="29"/>
    </row>
    <row r="111" spans="2:22" x14ac:dyDescent="0.2">
      <c r="B111" s="17"/>
      <c r="H111" s="27"/>
      <c r="K111" s="27"/>
      <c r="M111" s="17"/>
      <c r="S111" s="29"/>
      <c r="V111" s="29"/>
    </row>
    <row r="112" spans="2:22" x14ac:dyDescent="0.2">
      <c r="B112" s="17"/>
      <c r="H112" s="27"/>
      <c r="K112" s="27"/>
      <c r="M112" s="17"/>
      <c r="S112" s="29"/>
      <c r="V112" s="29"/>
    </row>
    <row r="113" spans="2:22" x14ac:dyDescent="0.2">
      <c r="B113" s="17"/>
      <c r="H113" s="27"/>
      <c r="K113" s="27"/>
      <c r="M113" s="17"/>
      <c r="S113" s="29"/>
      <c r="V113" s="29"/>
    </row>
    <row r="114" spans="2:22" x14ac:dyDescent="0.2">
      <c r="B114" s="17"/>
      <c r="H114" s="27"/>
      <c r="K114" s="27"/>
      <c r="M114" s="17"/>
      <c r="S114" s="29"/>
      <c r="V114" s="29"/>
    </row>
    <row r="115" spans="2:22" x14ac:dyDescent="0.2">
      <c r="B115" s="17"/>
      <c r="H115" s="27"/>
      <c r="K115" s="27"/>
      <c r="M115" s="17"/>
      <c r="S115" s="29"/>
      <c r="V115" s="29"/>
    </row>
    <row r="116" spans="2:22" x14ac:dyDescent="0.2">
      <c r="B116" s="17"/>
      <c r="H116" s="27"/>
      <c r="K116" s="27"/>
      <c r="M116" s="17"/>
      <c r="S116" s="29"/>
      <c r="V116" s="29"/>
    </row>
    <row r="117" spans="2:22" x14ac:dyDescent="0.2">
      <c r="B117" s="17"/>
      <c r="H117" s="27"/>
      <c r="K117" s="27"/>
      <c r="M117" s="17"/>
      <c r="S117" s="29"/>
      <c r="V117" s="29"/>
    </row>
    <row r="118" spans="2:22" x14ac:dyDescent="0.2">
      <c r="B118" s="17"/>
      <c r="H118" s="27"/>
      <c r="K118" s="27"/>
      <c r="M118" s="17"/>
      <c r="S118" s="29"/>
      <c r="V118" s="29"/>
    </row>
    <row r="119" spans="2:22" x14ac:dyDescent="0.2">
      <c r="B119" s="17"/>
      <c r="H119" s="27"/>
      <c r="K119" s="27"/>
      <c r="M119" s="17"/>
      <c r="S119" s="29"/>
      <c r="V119" s="29"/>
    </row>
    <row r="120" spans="2:22" x14ac:dyDescent="0.2">
      <c r="B120" s="17"/>
      <c r="H120" s="27"/>
      <c r="K120" s="27"/>
      <c r="M120" s="17"/>
      <c r="S120" s="29"/>
      <c r="V120" s="29"/>
    </row>
    <row r="121" spans="2:22" x14ac:dyDescent="0.2">
      <c r="B121" s="17"/>
      <c r="H121" s="27"/>
      <c r="K121" s="27"/>
      <c r="M121" s="17"/>
      <c r="S121" s="29"/>
      <c r="V121" s="29"/>
    </row>
    <row r="122" spans="2:22" x14ac:dyDescent="0.2">
      <c r="B122" s="17"/>
      <c r="H122" s="27"/>
      <c r="K122" s="27"/>
      <c r="M122" s="17"/>
      <c r="S122" s="29"/>
      <c r="V122" s="29"/>
    </row>
    <row r="123" spans="2:22" x14ac:dyDescent="0.2">
      <c r="B123" s="17"/>
      <c r="H123" s="27"/>
      <c r="K123" s="27"/>
      <c r="M123" s="17"/>
      <c r="S123" s="29"/>
      <c r="V123" s="29"/>
    </row>
    <row r="124" spans="2:22" x14ac:dyDescent="0.2">
      <c r="B124" s="17"/>
      <c r="H124" s="27"/>
      <c r="K124" s="27"/>
      <c r="M124" s="17"/>
      <c r="S124" s="29"/>
      <c r="V124" s="29"/>
    </row>
    <row r="125" spans="2:22" x14ac:dyDescent="0.2">
      <c r="B125" s="17"/>
      <c r="H125" s="27"/>
      <c r="K125" s="27"/>
      <c r="M125" s="17"/>
      <c r="S125" s="29"/>
      <c r="V125" s="29"/>
    </row>
    <row r="126" spans="2:22" x14ac:dyDescent="0.2">
      <c r="B126" s="17"/>
      <c r="H126" s="27"/>
      <c r="K126" s="27"/>
      <c r="M126" s="17"/>
      <c r="S126" s="29"/>
      <c r="V126" s="29"/>
    </row>
    <row r="127" spans="2:22" x14ac:dyDescent="0.2">
      <c r="B127" s="17"/>
      <c r="H127" s="27"/>
      <c r="K127" s="27"/>
      <c r="M127" s="17"/>
      <c r="S127" s="29"/>
      <c r="V127" s="29"/>
    </row>
    <row r="128" spans="2:22" x14ac:dyDescent="0.2">
      <c r="B128" s="17"/>
      <c r="H128" s="27"/>
      <c r="K128" s="27"/>
      <c r="M128" s="17"/>
      <c r="S128" s="29"/>
      <c r="V128" s="29"/>
    </row>
    <row r="129" spans="2:22" x14ac:dyDescent="0.2">
      <c r="B129" s="17"/>
      <c r="H129" s="27"/>
      <c r="K129" s="27"/>
      <c r="M129" s="17"/>
      <c r="S129" s="29"/>
      <c r="V129" s="29"/>
    </row>
    <row r="130" spans="2:22" x14ac:dyDescent="0.2">
      <c r="B130" s="17"/>
      <c r="H130" s="27"/>
      <c r="K130" s="27"/>
      <c r="M130" s="17"/>
      <c r="S130" s="29"/>
      <c r="V130" s="29"/>
    </row>
    <row r="131" spans="2:22" x14ac:dyDescent="0.2">
      <c r="B131" s="17"/>
      <c r="H131" s="27"/>
      <c r="K131" s="27"/>
      <c r="M131" s="17"/>
      <c r="S131" s="29"/>
      <c r="V131" s="29"/>
    </row>
    <row r="132" spans="2:22" x14ac:dyDescent="0.2">
      <c r="B132" s="17"/>
      <c r="H132" s="27"/>
      <c r="K132" s="27"/>
      <c r="M132" s="17"/>
      <c r="S132" s="29"/>
      <c r="V132" s="29"/>
    </row>
    <row r="133" spans="2:22" x14ac:dyDescent="0.2">
      <c r="B133" s="17"/>
      <c r="H133" s="27"/>
      <c r="K133" s="27"/>
      <c r="M133" s="17"/>
      <c r="S133" s="29"/>
      <c r="V133" s="29"/>
    </row>
    <row r="134" spans="2:22" x14ac:dyDescent="0.2">
      <c r="B134" s="17"/>
      <c r="H134" s="27"/>
      <c r="K134" s="27"/>
      <c r="M134" s="17"/>
      <c r="S134" s="29"/>
      <c r="V134" s="29"/>
    </row>
    <row r="135" spans="2:22" x14ac:dyDescent="0.2">
      <c r="B135" s="17"/>
      <c r="H135" s="27"/>
      <c r="K135" s="27"/>
      <c r="M135" s="17"/>
      <c r="S135" s="29"/>
      <c r="V135" s="29"/>
    </row>
    <row r="136" spans="2:22" x14ac:dyDescent="0.2">
      <c r="B136" s="17"/>
      <c r="H136" s="27"/>
      <c r="K136" s="27"/>
      <c r="M136" s="17"/>
      <c r="S136" s="29"/>
      <c r="V136" s="29"/>
    </row>
    <row r="137" spans="2:22" x14ac:dyDescent="0.2">
      <c r="B137" s="17"/>
      <c r="H137" s="27"/>
      <c r="K137" s="27"/>
      <c r="M137" s="17"/>
      <c r="S137" s="29"/>
      <c r="V137" s="29"/>
    </row>
    <row r="138" spans="2:22" x14ac:dyDescent="0.2">
      <c r="B138" s="17"/>
      <c r="H138" s="27"/>
      <c r="K138" s="27"/>
      <c r="M138" s="17"/>
      <c r="S138" s="29"/>
      <c r="V138" s="29"/>
    </row>
    <row r="139" spans="2:22" x14ac:dyDescent="0.2">
      <c r="B139" s="17"/>
      <c r="H139" s="27"/>
      <c r="K139" s="27"/>
      <c r="M139" s="17"/>
      <c r="S139" s="29"/>
      <c r="V139" s="29"/>
    </row>
    <row r="140" spans="2:22" x14ac:dyDescent="0.2">
      <c r="B140" s="17"/>
      <c r="H140" s="27"/>
      <c r="K140" s="27"/>
      <c r="M140" s="17"/>
      <c r="S140" s="29"/>
      <c r="V140" s="29"/>
    </row>
    <row r="141" spans="2:22" x14ac:dyDescent="0.2">
      <c r="B141" s="17"/>
      <c r="H141" s="27"/>
      <c r="K141" s="27"/>
      <c r="M141" s="17"/>
      <c r="S141" s="29"/>
      <c r="V141" s="29"/>
    </row>
    <row r="142" spans="2:22" x14ac:dyDescent="0.2">
      <c r="B142" s="17"/>
      <c r="M142" s="17"/>
    </row>
    <row r="143" spans="2:22" x14ac:dyDescent="0.2">
      <c r="B143" s="17"/>
      <c r="M143" s="17"/>
    </row>
    <row r="144" spans="2:22" x14ac:dyDescent="0.2">
      <c r="B144" s="17"/>
      <c r="M144" s="17"/>
    </row>
    <row r="145" spans="2:13" x14ac:dyDescent="0.2">
      <c r="B145" s="17"/>
      <c r="M145" s="17"/>
    </row>
    <row r="146" spans="2:13" x14ac:dyDescent="0.2">
      <c r="B146" s="17"/>
      <c r="M146" s="17"/>
    </row>
    <row r="147" spans="2:13" x14ac:dyDescent="0.2">
      <c r="B147" s="17"/>
      <c r="M147" s="17"/>
    </row>
    <row r="148" spans="2:13" x14ac:dyDescent="0.2">
      <c r="B148" s="17"/>
      <c r="M148" s="17"/>
    </row>
    <row r="149" spans="2:13" x14ac:dyDescent="0.2">
      <c r="B149" s="17"/>
      <c r="M149" s="17"/>
    </row>
    <row r="150" spans="2:13" x14ac:dyDescent="0.2">
      <c r="B150" s="34"/>
      <c r="M150" s="34"/>
    </row>
    <row r="151" spans="2:13" x14ac:dyDescent="0.2">
      <c r="B151" s="34"/>
      <c r="M151" s="34"/>
    </row>
    <row r="152" spans="2:13" x14ac:dyDescent="0.2">
      <c r="B152" s="34"/>
      <c r="M152" s="34"/>
    </row>
    <row r="153" spans="2:13" x14ac:dyDescent="0.2">
      <c r="B153" s="34"/>
      <c r="M153" s="34"/>
    </row>
    <row r="154" spans="2:13" x14ac:dyDescent="0.2">
      <c r="B154" s="34"/>
      <c r="M154" s="34"/>
    </row>
    <row r="155" spans="2:13" x14ac:dyDescent="0.2">
      <c r="B155" s="34"/>
      <c r="M155" s="34"/>
    </row>
    <row r="156" spans="2:13" x14ac:dyDescent="0.2">
      <c r="B156" s="34"/>
      <c r="M156" s="34"/>
    </row>
    <row r="157" spans="2:13" x14ac:dyDescent="0.2">
      <c r="B157" s="34"/>
      <c r="M157" s="34"/>
    </row>
    <row r="158" spans="2:13" x14ac:dyDescent="0.2">
      <c r="B158" s="34"/>
      <c r="M158" s="34"/>
    </row>
    <row r="159" spans="2:13" x14ac:dyDescent="0.2">
      <c r="B159" s="34"/>
      <c r="M159" s="34"/>
    </row>
    <row r="160" spans="2:13" x14ac:dyDescent="0.2">
      <c r="B160" s="34"/>
      <c r="M160" s="34"/>
    </row>
    <row r="161" spans="2:13" x14ac:dyDescent="0.2">
      <c r="B161" s="34"/>
      <c r="M161" s="34"/>
    </row>
    <row r="162" spans="2:13" x14ac:dyDescent="0.2">
      <c r="B162" s="34"/>
      <c r="M162" s="34"/>
    </row>
    <row r="163" spans="2:13" x14ac:dyDescent="0.2">
      <c r="B163" s="34"/>
      <c r="M163" s="34"/>
    </row>
    <row r="164" spans="2:13" x14ac:dyDescent="0.2">
      <c r="B164" s="34"/>
      <c r="M164" s="34"/>
    </row>
    <row r="165" spans="2:13" x14ac:dyDescent="0.2">
      <c r="B165" s="34"/>
      <c r="M165" s="34"/>
    </row>
    <row r="166" spans="2:13" x14ac:dyDescent="0.2">
      <c r="B166" s="34"/>
      <c r="M166" s="34"/>
    </row>
    <row r="167" spans="2:13" x14ac:dyDescent="0.2">
      <c r="B167" s="34"/>
      <c r="M167" s="34"/>
    </row>
    <row r="168" spans="2:13" x14ac:dyDescent="0.2">
      <c r="B168" s="34"/>
      <c r="M168" s="34"/>
    </row>
    <row r="169" spans="2:13" x14ac:dyDescent="0.2">
      <c r="B169" s="34"/>
      <c r="M169" s="34"/>
    </row>
    <row r="170" spans="2:13" x14ac:dyDescent="0.2">
      <c r="B170" s="34"/>
      <c r="M170" s="34"/>
    </row>
    <row r="171" spans="2:13" x14ac:dyDescent="0.2">
      <c r="B171" s="34"/>
      <c r="M171" s="34"/>
    </row>
    <row r="172" spans="2:13" x14ac:dyDescent="0.2">
      <c r="B172" s="34"/>
      <c r="M172" s="34"/>
    </row>
    <row r="173" spans="2:13" x14ac:dyDescent="0.2">
      <c r="B173" s="34"/>
      <c r="M173" s="34"/>
    </row>
    <row r="174" spans="2:13" x14ac:dyDescent="0.2">
      <c r="B174" s="34"/>
      <c r="M174" s="34"/>
    </row>
    <row r="175" spans="2:13" x14ac:dyDescent="0.2">
      <c r="B175" s="34"/>
      <c r="M175" s="34"/>
    </row>
    <row r="176" spans="2:13" x14ac:dyDescent="0.2">
      <c r="B176" s="34"/>
      <c r="M176" s="34"/>
    </row>
    <row r="177" spans="2:13" x14ac:dyDescent="0.2">
      <c r="B177" s="34"/>
      <c r="M177" s="34"/>
    </row>
    <row r="178" spans="2:13" x14ac:dyDescent="0.2">
      <c r="B178" s="34"/>
      <c r="M178" s="34"/>
    </row>
    <row r="179" spans="2:13" x14ac:dyDescent="0.2">
      <c r="B179" s="34"/>
      <c r="M179" s="34"/>
    </row>
    <row r="180" spans="2:13" x14ac:dyDescent="0.2">
      <c r="B180" s="34"/>
      <c r="M180" s="34"/>
    </row>
    <row r="181" spans="2:13" x14ac:dyDescent="0.2">
      <c r="B181" s="34"/>
      <c r="M181" s="34"/>
    </row>
    <row r="182" spans="2:13" x14ac:dyDescent="0.2">
      <c r="B182" s="34"/>
      <c r="M182" s="34"/>
    </row>
    <row r="183" spans="2:13" x14ac:dyDescent="0.2">
      <c r="B183" s="34"/>
      <c r="M183" s="34"/>
    </row>
    <row r="184" spans="2:13" x14ac:dyDescent="0.2">
      <c r="B184" s="34"/>
      <c r="M184" s="34"/>
    </row>
    <row r="185" spans="2:13" x14ac:dyDescent="0.2">
      <c r="B185" s="34"/>
      <c r="M185" s="34"/>
    </row>
    <row r="186" spans="2:13" x14ac:dyDescent="0.2">
      <c r="B186" s="34"/>
      <c r="M186" s="34"/>
    </row>
    <row r="187" spans="2:13" x14ac:dyDescent="0.2">
      <c r="B187" s="34"/>
      <c r="M187" s="34"/>
    </row>
    <row r="188" spans="2:13" x14ac:dyDescent="0.2">
      <c r="B188" s="34"/>
      <c r="M188" s="34"/>
    </row>
    <row r="189" spans="2:13" x14ac:dyDescent="0.2">
      <c r="B189" s="34"/>
      <c r="M189" s="34"/>
    </row>
    <row r="190" spans="2:13" x14ac:dyDescent="0.2">
      <c r="B190" s="34"/>
      <c r="M190" s="34"/>
    </row>
    <row r="191" spans="2:13" x14ac:dyDescent="0.2">
      <c r="B191" s="34"/>
      <c r="M191" s="34"/>
    </row>
    <row r="192" spans="2:13" x14ac:dyDescent="0.2">
      <c r="B192" s="34"/>
      <c r="M192" s="34"/>
    </row>
    <row r="193" spans="2:13" x14ac:dyDescent="0.2">
      <c r="B193" s="34"/>
      <c r="M193" s="34"/>
    </row>
    <row r="194" spans="2:13" x14ac:dyDescent="0.2">
      <c r="B194" s="34"/>
      <c r="M194" s="34"/>
    </row>
    <row r="195" spans="2:13" x14ac:dyDescent="0.2">
      <c r="B195" s="34"/>
      <c r="M195" s="34"/>
    </row>
    <row r="196" spans="2:13" x14ac:dyDescent="0.2">
      <c r="B196" s="34"/>
      <c r="M196" s="34"/>
    </row>
    <row r="197" spans="2:13" x14ac:dyDescent="0.2">
      <c r="B197" s="34"/>
      <c r="M197" s="34"/>
    </row>
    <row r="198" spans="2:13" x14ac:dyDescent="0.2">
      <c r="B198" s="34"/>
      <c r="M198" s="34"/>
    </row>
    <row r="199" spans="2:13" x14ac:dyDescent="0.2">
      <c r="B199" s="34"/>
      <c r="M199" s="34"/>
    </row>
    <row r="200" spans="2:13" x14ac:dyDescent="0.2">
      <c r="B200" s="34"/>
      <c r="M200" s="34"/>
    </row>
    <row r="201" spans="2:13" x14ac:dyDescent="0.2">
      <c r="B201" s="34"/>
      <c r="M201" s="34"/>
    </row>
    <row r="202" spans="2:13" x14ac:dyDescent="0.2">
      <c r="B202" s="34"/>
      <c r="M202" s="34"/>
    </row>
    <row r="203" spans="2:13" x14ac:dyDescent="0.2">
      <c r="B203" s="34"/>
      <c r="M203" s="34"/>
    </row>
    <row r="204" spans="2:13" x14ac:dyDescent="0.2">
      <c r="B204" s="34"/>
      <c r="M204" s="34"/>
    </row>
    <row r="205" spans="2:13" x14ac:dyDescent="0.2">
      <c r="B205" s="34"/>
      <c r="M205" s="34"/>
    </row>
    <row r="206" spans="2:13" x14ac:dyDescent="0.2">
      <c r="B206" s="34"/>
      <c r="M206" s="34"/>
    </row>
    <row r="207" spans="2:13" x14ac:dyDescent="0.2">
      <c r="B207" s="34"/>
      <c r="M207" s="34"/>
    </row>
    <row r="208" spans="2:13" x14ac:dyDescent="0.2">
      <c r="B208" s="34"/>
      <c r="M208" s="34"/>
    </row>
    <row r="209" spans="2:13" x14ac:dyDescent="0.2">
      <c r="B209" s="34"/>
      <c r="M209" s="34"/>
    </row>
    <row r="210" spans="2:13" x14ac:dyDescent="0.2">
      <c r="B210" s="34"/>
      <c r="M210" s="34"/>
    </row>
    <row r="211" spans="2:13" x14ac:dyDescent="0.2">
      <c r="B211" s="34"/>
      <c r="M211" s="34"/>
    </row>
    <row r="212" spans="2:13" x14ac:dyDescent="0.2">
      <c r="B212" s="34"/>
      <c r="M212" s="34"/>
    </row>
    <row r="213" spans="2:13" x14ac:dyDescent="0.2">
      <c r="B213" s="34"/>
      <c r="M213" s="34"/>
    </row>
    <row r="214" spans="2:13" x14ac:dyDescent="0.2">
      <c r="B214" s="34"/>
      <c r="M214" s="34"/>
    </row>
    <row r="215" spans="2:13" x14ac:dyDescent="0.2">
      <c r="B215" s="34"/>
      <c r="M215" s="34"/>
    </row>
    <row r="216" spans="2:13" x14ac:dyDescent="0.2">
      <c r="B216" s="34"/>
      <c r="M216" s="34"/>
    </row>
    <row r="217" spans="2:13" x14ac:dyDescent="0.2">
      <c r="B217" s="34"/>
      <c r="M217" s="34"/>
    </row>
    <row r="218" spans="2:13" x14ac:dyDescent="0.2">
      <c r="B218" s="34"/>
      <c r="M218" s="34"/>
    </row>
    <row r="219" spans="2:13" x14ac:dyDescent="0.2">
      <c r="B219" s="34"/>
      <c r="M219" s="34"/>
    </row>
    <row r="220" spans="2:13" x14ac:dyDescent="0.2">
      <c r="B220" s="34"/>
      <c r="M220" s="34"/>
    </row>
    <row r="221" spans="2:13" x14ac:dyDescent="0.2">
      <c r="B221" s="34"/>
      <c r="M221" s="34"/>
    </row>
    <row r="222" spans="2:13" x14ac:dyDescent="0.2">
      <c r="B222" s="34"/>
      <c r="M222" s="34"/>
    </row>
    <row r="223" spans="2:13" x14ac:dyDescent="0.2">
      <c r="B223" s="34"/>
      <c r="M223" s="34"/>
    </row>
    <row r="224" spans="2:13" x14ac:dyDescent="0.2">
      <c r="B224" s="34"/>
      <c r="M224" s="34"/>
    </row>
    <row r="225" spans="2:13" x14ac:dyDescent="0.2">
      <c r="B225" s="34"/>
      <c r="M225" s="34"/>
    </row>
    <row r="226" spans="2:13" x14ac:dyDescent="0.2">
      <c r="B226" s="34"/>
      <c r="M226" s="34"/>
    </row>
    <row r="227" spans="2:13" x14ac:dyDescent="0.2">
      <c r="B227" s="34"/>
      <c r="M227" s="34"/>
    </row>
    <row r="228" spans="2:13" x14ac:dyDescent="0.2">
      <c r="B228" s="34"/>
      <c r="M228" s="34"/>
    </row>
    <row r="229" spans="2:13" x14ac:dyDescent="0.2">
      <c r="B229" s="34"/>
      <c r="M229" s="34"/>
    </row>
    <row r="230" spans="2:13" x14ac:dyDescent="0.2">
      <c r="B230" s="34"/>
      <c r="M230" s="34"/>
    </row>
    <row r="231" spans="2:13" x14ac:dyDescent="0.2">
      <c r="B231" s="34"/>
      <c r="M231" s="34"/>
    </row>
    <row r="232" spans="2:13" x14ac:dyDescent="0.2">
      <c r="B232" s="34"/>
      <c r="M232" s="34"/>
    </row>
    <row r="233" spans="2:13" x14ac:dyDescent="0.2">
      <c r="B233" s="34"/>
      <c r="M233" s="34"/>
    </row>
    <row r="234" spans="2:13" x14ac:dyDescent="0.2">
      <c r="B234" s="34"/>
      <c r="M234" s="34"/>
    </row>
    <row r="235" spans="2:13" x14ac:dyDescent="0.2">
      <c r="B235" s="34"/>
      <c r="M235" s="34"/>
    </row>
    <row r="236" spans="2:13" x14ac:dyDescent="0.2">
      <c r="B236" s="34"/>
      <c r="M236" s="34"/>
    </row>
    <row r="237" spans="2:13" x14ac:dyDescent="0.2">
      <c r="B237" s="34"/>
      <c r="M237" s="34"/>
    </row>
    <row r="238" spans="2:13" x14ac:dyDescent="0.2">
      <c r="B238" s="34"/>
      <c r="M238" s="34"/>
    </row>
    <row r="239" spans="2:13" x14ac:dyDescent="0.2">
      <c r="B239" s="34"/>
      <c r="M239" s="34"/>
    </row>
    <row r="240" spans="2:13" x14ac:dyDescent="0.2">
      <c r="B240" s="34"/>
      <c r="M240" s="34"/>
    </row>
    <row r="241" spans="2:13" x14ac:dyDescent="0.2">
      <c r="B241" s="34"/>
      <c r="M241" s="34"/>
    </row>
    <row r="242" spans="2:13" x14ac:dyDescent="0.2">
      <c r="B242" s="34"/>
      <c r="M242" s="34"/>
    </row>
    <row r="243" spans="2:13" x14ac:dyDescent="0.2">
      <c r="B243" s="34"/>
      <c r="M243" s="34"/>
    </row>
    <row r="244" spans="2:13" x14ac:dyDescent="0.2">
      <c r="B244" s="34"/>
      <c r="M244" s="34"/>
    </row>
    <row r="245" spans="2:13" x14ac:dyDescent="0.2">
      <c r="B245" s="34"/>
      <c r="M245" s="34"/>
    </row>
    <row r="246" spans="2:13" x14ac:dyDescent="0.2">
      <c r="B246" s="34"/>
      <c r="M246" s="34"/>
    </row>
    <row r="247" spans="2:13" x14ac:dyDescent="0.2">
      <c r="B247" s="34"/>
      <c r="M247" s="34"/>
    </row>
    <row r="248" spans="2:13" x14ac:dyDescent="0.2">
      <c r="B248" s="34"/>
      <c r="M248" s="34"/>
    </row>
    <row r="249" spans="2:13" x14ac:dyDescent="0.2">
      <c r="B249" s="34"/>
      <c r="M249" s="34"/>
    </row>
    <row r="250" spans="2:13" x14ac:dyDescent="0.2">
      <c r="B250" s="34"/>
      <c r="M250" s="34"/>
    </row>
    <row r="251" spans="2:13" x14ac:dyDescent="0.2">
      <c r="B251" s="34"/>
      <c r="M251" s="34"/>
    </row>
    <row r="252" spans="2:13" x14ac:dyDescent="0.2">
      <c r="B252" s="34"/>
      <c r="M252" s="34"/>
    </row>
    <row r="253" spans="2:13" x14ac:dyDescent="0.2">
      <c r="B253" s="34"/>
      <c r="M253" s="34"/>
    </row>
    <row r="254" spans="2:13" x14ac:dyDescent="0.2">
      <c r="B254" s="34"/>
      <c r="M254" s="34"/>
    </row>
    <row r="255" spans="2:13" x14ac:dyDescent="0.2">
      <c r="B255" s="34"/>
      <c r="M255" s="34"/>
    </row>
    <row r="256" spans="2:13" x14ac:dyDescent="0.2">
      <c r="B256" s="34"/>
      <c r="M256" s="34"/>
    </row>
    <row r="257" spans="2:13" x14ac:dyDescent="0.2">
      <c r="B257" s="34"/>
      <c r="M257" s="34"/>
    </row>
    <row r="258" spans="2:13" x14ac:dyDescent="0.2">
      <c r="B258" s="34"/>
      <c r="M258" s="34"/>
    </row>
    <row r="259" spans="2:13" x14ac:dyDescent="0.2">
      <c r="B259" s="34"/>
      <c r="M259" s="34"/>
    </row>
    <row r="260" spans="2:13" x14ac:dyDescent="0.2">
      <c r="B260" s="34"/>
      <c r="M260" s="34"/>
    </row>
    <row r="261" spans="2:13" x14ac:dyDescent="0.2">
      <c r="B261" s="34"/>
      <c r="M261" s="34"/>
    </row>
    <row r="262" spans="2:13" x14ac:dyDescent="0.2">
      <c r="B262" s="34"/>
      <c r="M262" s="34"/>
    </row>
    <row r="263" spans="2:13" x14ac:dyDescent="0.2">
      <c r="B263" s="34"/>
      <c r="M263" s="34"/>
    </row>
    <row r="264" spans="2:13" x14ac:dyDescent="0.2">
      <c r="B264" s="34"/>
      <c r="M264" s="34"/>
    </row>
    <row r="265" spans="2:13" x14ac:dyDescent="0.2">
      <c r="B265" s="34"/>
      <c r="M265" s="34"/>
    </row>
    <row r="266" spans="2:13" x14ac:dyDescent="0.2">
      <c r="B266" s="34"/>
      <c r="M266" s="34"/>
    </row>
    <row r="267" spans="2:13" x14ac:dyDescent="0.2">
      <c r="B267" s="34"/>
      <c r="M267" s="34"/>
    </row>
    <row r="268" spans="2:13" x14ac:dyDescent="0.2">
      <c r="B268" s="34"/>
      <c r="M268" s="34"/>
    </row>
    <row r="269" spans="2:13" x14ac:dyDescent="0.2">
      <c r="B269" s="34"/>
      <c r="M269" s="34"/>
    </row>
    <row r="270" spans="2:13" x14ac:dyDescent="0.2">
      <c r="B270" s="34"/>
      <c r="M270" s="34"/>
    </row>
    <row r="271" spans="2:13" x14ac:dyDescent="0.2">
      <c r="B271" s="34"/>
      <c r="M271" s="34"/>
    </row>
    <row r="272" spans="2:13" x14ac:dyDescent="0.2">
      <c r="B272" s="34"/>
      <c r="M272" s="34"/>
    </row>
    <row r="273" spans="2:13" x14ac:dyDescent="0.2">
      <c r="B273" s="34"/>
      <c r="M273" s="34"/>
    </row>
    <row r="274" spans="2:13" x14ac:dyDescent="0.2">
      <c r="B274" s="34"/>
      <c r="M274" s="34"/>
    </row>
    <row r="275" spans="2:13" x14ac:dyDescent="0.2">
      <c r="B275" s="34"/>
      <c r="M275" s="34"/>
    </row>
    <row r="276" spans="2:13" x14ac:dyDescent="0.2">
      <c r="B276" s="34"/>
      <c r="M276" s="34"/>
    </row>
    <row r="277" spans="2:13" x14ac:dyDescent="0.2">
      <c r="B277" s="34"/>
      <c r="M277" s="34"/>
    </row>
    <row r="278" spans="2:13" x14ac:dyDescent="0.2">
      <c r="B278" s="34"/>
      <c r="M278" s="34"/>
    </row>
    <row r="279" spans="2:13" x14ac:dyDescent="0.2">
      <c r="B279" s="34"/>
      <c r="M279" s="34"/>
    </row>
    <row r="280" spans="2:13" x14ac:dyDescent="0.2">
      <c r="B280" s="34"/>
      <c r="M280" s="34"/>
    </row>
  </sheetData>
  <sheetProtection algorithmName="SHA-512" hashValue="ZaLKgzxSQ7B5OMg3QxfoeKt67sXoPRbEU+C0ZTmzP3tfIogxsrf4WT6MUHSSNhowuqRAv4Hi7lR4keaTk2ksWA==" saltValue="tsuzBmavIJPn10iud/HhPw==" spinCount="100000" sheet="1" sort="0" autoFilter="0"/>
  <autoFilter ref="B1:B98" xr:uid="{00000000-0009-0000-0000-000000000000}"/>
  <conditionalFormatting sqref="J101">
    <cfRule type="cellIs" dxfId="1" priority="1" operator="lessThan">
      <formula>1000</formula>
    </cfRule>
    <cfRule type="cellIs" dxfId="0" priority="2" operator="lessThan">
      <formula>500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K262"/>
  <sheetViews>
    <sheetView zoomScale="110" zoomScaleNormal="110" workbookViewId="0">
      <selection activeCell="B45" sqref="B45"/>
    </sheetView>
  </sheetViews>
  <sheetFormatPr baseColWidth="10" defaultColWidth="8.83203125" defaultRowHeight="15" outlineLevelRow="1" x14ac:dyDescent="0.2"/>
  <cols>
    <col min="1" max="1" width="25.6640625" style="36" customWidth="1"/>
    <col min="2" max="2" width="60.6640625" style="36" customWidth="1"/>
    <col min="3" max="3" width="11.6640625" style="36" customWidth="1"/>
    <col min="4" max="4" width="19.6640625" style="36" customWidth="1"/>
    <col min="5" max="5" width="18.33203125" style="38" bestFit="1" customWidth="1"/>
    <col min="7" max="7" width="25.6640625" style="36" customWidth="1"/>
    <col min="8" max="8" width="60.6640625" style="36" customWidth="1"/>
    <col min="9" max="9" width="11.6640625" style="36" customWidth="1"/>
    <col min="10" max="11" width="19.6640625" style="36" customWidth="1"/>
  </cols>
  <sheetData>
    <row r="1" spans="1:11" ht="30" customHeight="1" x14ac:dyDescent="0.25">
      <c r="A1" s="35" t="s">
        <v>14</v>
      </c>
      <c r="C1"/>
      <c r="D1"/>
      <c r="E1" s="37"/>
      <c r="G1" s="35" t="s">
        <v>15</v>
      </c>
    </row>
    <row r="2" spans="1:11" hidden="1" outlineLevel="1" x14ac:dyDescent="0.2">
      <c r="C2"/>
      <c r="D2"/>
      <c r="E2" s="37"/>
    </row>
    <row r="3" spans="1:11" hidden="1" outlineLevel="1" x14ac:dyDescent="0.2">
      <c r="A3" s="250" t="s">
        <v>16</v>
      </c>
      <c r="B3" s="36" t="s">
        <v>17</v>
      </c>
      <c r="G3" s="250" t="s">
        <v>16</v>
      </c>
      <c r="H3" s="36" t="s">
        <v>17</v>
      </c>
    </row>
    <row r="4" spans="1:11" ht="30" hidden="1" customHeight="1" outlineLevel="1" x14ac:dyDescent="0.2">
      <c r="A4" s="250" t="s">
        <v>15</v>
      </c>
      <c r="B4" s="36" t="s">
        <v>18</v>
      </c>
      <c r="G4" s="250" t="s">
        <v>15</v>
      </c>
      <c r="H4" s="36" t="s">
        <v>17</v>
      </c>
    </row>
    <row r="5" spans="1:11" collapsed="1" x14ac:dyDescent="0.2"/>
    <row r="6" spans="1:11" x14ac:dyDescent="0.2">
      <c r="A6" s="250" t="s">
        <v>19</v>
      </c>
      <c r="B6" s="250" t="s">
        <v>20</v>
      </c>
      <c r="C6" s="250" t="s">
        <v>21</v>
      </c>
      <c r="D6" s="250" t="s">
        <v>22</v>
      </c>
      <c r="E6" s="250" t="s">
        <v>23</v>
      </c>
      <c r="G6" s="250" t="s">
        <v>19</v>
      </c>
      <c r="H6" s="250" t="s">
        <v>20</v>
      </c>
      <c r="I6" s="250" t="s">
        <v>21</v>
      </c>
      <c r="J6" s="250" t="s">
        <v>22</v>
      </c>
      <c r="K6" s="250" t="s">
        <v>23</v>
      </c>
    </row>
    <row r="7" spans="1:11" x14ac:dyDescent="0.2">
      <c r="A7" s="36" t="s">
        <v>24</v>
      </c>
      <c r="B7" s="36" t="s">
        <v>25</v>
      </c>
      <c r="C7" s="36" t="s">
        <v>26</v>
      </c>
      <c r="D7" s="252">
        <v>9</v>
      </c>
      <c r="E7" s="252">
        <v>12.6</v>
      </c>
      <c r="G7" s="36" t="s">
        <v>15</v>
      </c>
      <c r="H7" s="36" t="s">
        <v>27</v>
      </c>
      <c r="I7" s="36" t="s">
        <v>28</v>
      </c>
      <c r="J7" s="251" t="s">
        <v>29</v>
      </c>
      <c r="K7" s="251" t="s">
        <v>29</v>
      </c>
    </row>
    <row r="8" spans="1:11" x14ac:dyDescent="0.2">
      <c r="A8" s="36" t="s">
        <v>24</v>
      </c>
      <c r="B8" s="36" t="s">
        <v>30</v>
      </c>
      <c r="C8" s="36" t="s">
        <v>26</v>
      </c>
      <c r="D8" s="252">
        <v>30.5</v>
      </c>
      <c r="E8" s="252">
        <v>44.1</v>
      </c>
      <c r="G8" s="36" t="s">
        <v>15</v>
      </c>
      <c r="H8" s="36" t="s">
        <v>31</v>
      </c>
      <c r="I8" s="36" t="s">
        <v>28</v>
      </c>
      <c r="J8" s="36" t="s">
        <v>29</v>
      </c>
      <c r="K8" s="251" t="s">
        <v>29</v>
      </c>
    </row>
    <row r="9" spans="1:11" x14ac:dyDescent="0.2">
      <c r="A9" s="36" t="s">
        <v>24</v>
      </c>
      <c r="B9" s="36" t="s">
        <v>32</v>
      </c>
      <c r="C9" s="36" t="s">
        <v>26</v>
      </c>
      <c r="D9" s="252">
        <v>16.5</v>
      </c>
      <c r="E9" s="252">
        <v>23.1</v>
      </c>
      <c r="G9" s="36" t="s">
        <v>15</v>
      </c>
      <c r="H9" s="36" t="s">
        <v>33</v>
      </c>
      <c r="I9" s="36" t="s">
        <v>28</v>
      </c>
      <c r="J9" s="36" t="s">
        <v>29</v>
      </c>
      <c r="K9" s="251" t="s">
        <v>29</v>
      </c>
    </row>
    <row r="10" spans="1:11" x14ac:dyDescent="0.2">
      <c r="A10" s="36" t="s">
        <v>34</v>
      </c>
      <c r="B10" s="36" t="s">
        <v>39</v>
      </c>
      <c r="C10" s="36" t="s">
        <v>26</v>
      </c>
      <c r="D10" s="252">
        <v>34</v>
      </c>
      <c r="E10" s="252">
        <v>52</v>
      </c>
      <c r="G10" s="36" t="s">
        <v>15</v>
      </c>
      <c r="H10" s="36" t="s">
        <v>36</v>
      </c>
      <c r="I10" s="36" t="s">
        <v>28</v>
      </c>
      <c r="J10" s="36" t="s">
        <v>29</v>
      </c>
      <c r="K10" s="251" t="s">
        <v>29</v>
      </c>
    </row>
    <row r="11" spans="1:11" x14ac:dyDescent="0.2">
      <c r="A11" s="36" t="s">
        <v>34</v>
      </c>
      <c r="B11" s="36" t="s">
        <v>35</v>
      </c>
      <c r="C11" s="36" t="s">
        <v>26</v>
      </c>
      <c r="D11" s="252">
        <v>15</v>
      </c>
      <c r="E11" s="252">
        <v>23</v>
      </c>
      <c r="G11" s="36" t="s">
        <v>15</v>
      </c>
      <c r="H11" s="36" t="s">
        <v>38</v>
      </c>
      <c r="I11" s="36" t="s">
        <v>28</v>
      </c>
      <c r="J11" s="36" t="s">
        <v>29</v>
      </c>
      <c r="K11" s="251" t="s">
        <v>29</v>
      </c>
    </row>
    <row r="12" spans="1:11" x14ac:dyDescent="0.2">
      <c r="A12" s="36" t="s">
        <v>34</v>
      </c>
      <c r="B12" s="36" t="s">
        <v>37</v>
      </c>
      <c r="C12" s="36" t="s">
        <v>26</v>
      </c>
      <c r="D12" s="252">
        <v>24</v>
      </c>
      <c r="E12" s="252">
        <v>37</v>
      </c>
    </row>
    <row r="13" spans="1:11" x14ac:dyDescent="0.2">
      <c r="A13" s="36" t="s">
        <v>40</v>
      </c>
      <c r="B13" s="36" t="s">
        <v>41</v>
      </c>
      <c r="C13" s="36" t="s">
        <v>26</v>
      </c>
      <c r="D13" s="252">
        <v>20.5</v>
      </c>
      <c r="E13" s="252">
        <v>31.5</v>
      </c>
    </row>
    <row r="14" spans="1:11" x14ac:dyDescent="0.2">
      <c r="A14" s="36" t="s">
        <v>40</v>
      </c>
      <c r="B14" s="36" t="s">
        <v>42</v>
      </c>
      <c r="C14" s="36" t="s">
        <v>26</v>
      </c>
      <c r="D14" s="252">
        <v>15</v>
      </c>
      <c r="E14" s="252">
        <v>25.2</v>
      </c>
    </row>
    <row r="15" spans="1:11" x14ac:dyDescent="0.2">
      <c r="A15" s="36" t="s">
        <v>43</v>
      </c>
      <c r="B15" s="36" t="s">
        <v>44</v>
      </c>
      <c r="C15" s="36" t="s">
        <v>45</v>
      </c>
      <c r="D15" s="252">
        <v>1.75</v>
      </c>
      <c r="E15" s="252">
        <v>2.63</v>
      </c>
    </row>
    <row r="16" spans="1:11" x14ac:dyDescent="0.2">
      <c r="A16" s="36" t="s">
        <v>43</v>
      </c>
      <c r="B16" s="36" t="s">
        <v>46</v>
      </c>
      <c r="C16" s="36" t="s">
        <v>26</v>
      </c>
      <c r="D16" s="252">
        <v>6</v>
      </c>
      <c r="E16" s="252">
        <v>10.5</v>
      </c>
    </row>
    <row r="17" spans="1:5" x14ac:dyDescent="0.2">
      <c r="A17" s="36" t="s">
        <v>43</v>
      </c>
      <c r="B17" s="36" t="s">
        <v>47</v>
      </c>
      <c r="C17" s="36" t="s">
        <v>45</v>
      </c>
      <c r="D17" s="252">
        <v>0.17</v>
      </c>
      <c r="E17" s="252">
        <v>0.28000000000000003</v>
      </c>
    </row>
    <row r="18" spans="1:5" x14ac:dyDescent="0.2">
      <c r="A18" s="36" t="s">
        <v>48</v>
      </c>
      <c r="B18" s="36" t="s">
        <v>49</v>
      </c>
      <c r="C18" s="36" t="s">
        <v>26</v>
      </c>
      <c r="D18" s="252">
        <v>8.5</v>
      </c>
      <c r="E18" s="252">
        <v>13.13</v>
      </c>
    </row>
    <row r="19" spans="1:5" x14ac:dyDescent="0.2">
      <c r="A19" s="36" t="s">
        <v>50</v>
      </c>
      <c r="B19" s="36" t="s">
        <v>51</v>
      </c>
      <c r="C19" s="36" t="s">
        <v>26</v>
      </c>
      <c r="D19" s="252">
        <v>6</v>
      </c>
      <c r="E19" s="252">
        <v>11.03</v>
      </c>
    </row>
    <row r="20" spans="1:5" x14ac:dyDescent="0.2">
      <c r="A20" s="36" t="s">
        <v>52</v>
      </c>
      <c r="B20" s="36" t="s">
        <v>52</v>
      </c>
      <c r="C20" s="36" t="s">
        <v>26</v>
      </c>
      <c r="D20" s="252">
        <v>42</v>
      </c>
      <c r="E20" s="252">
        <v>63</v>
      </c>
    </row>
    <row r="21" spans="1:5" x14ac:dyDescent="0.2">
      <c r="A21" s="36" t="s">
        <v>53</v>
      </c>
      <c r="B21" s="36" t="s">
        <v>53</v>
      </c>
      <c r="C21" s="36" t="s">
        <v>26</v>
      </c>
      <c r="D21" s="252">
        <v>75</v>
      </c>
      <c r="E21" s="252">
        <v>150</v>
      </c>
    </row>
    <row r="22" spans="1:5" x14ac:dyDescent="0.2">
      <c r="A22" s="36" t="s">
        <v>54</v>
      </c>
      <c r="B22" s="36" t="s">
        <v>55</v>
      </c>
      <c r="C22" s="36" t="s">
        <v>45</v>
      </c>
      <c r="D22" s="252">
        <v>7</v>
      </c>
      <c r="E22" s="252">
        <v>10.5</v>
      </c>
    </row>
    <row r="23" spans="1:5" x14ac:dyDescent="0.2">
      <c r="A23" s="36" t="s">
        <v>56</v>
      </c>
      <c r="B23" s="36" t="s">
        <v>57</v>
      </c>
      <c r="C23" s="36" t="s">
        <v>26</v>
      </c>
      <c r="D23" s="252">
        <v>63</v>
      </c>
      <c r="E23" s="252">
        <v>94.5</v>
      </c>
    </row>
    <row r="24" spans="1:5" x14ac:dyDescent="0.2">
      <c r="A24" s="36" t="s">
        <v>56</v>
      </c>
      <c r="B24" s="36" t="s">
        <v>69</v>
      </c>
      <c r="C24" s="36" t="s">
        <v>26</v>
      </c>
      <c r="D24" s="252">
        <v>70</v>
      </c>
      <c r="E24" s="252">
        <v>100</v>
      </c>
    </row>
    <row r="25" spans="1:5" x14ac:dyDescent="0.2">
      <c r="A25" s="36" t="s">
        <v>56</v>
      </c>
      <c r="B25" s="36" t="s">
        <v>68</v>
      </c>
      <c r="C25" s="36" t="s">
        <v>26</v>
      </c>
      <c r="D25" s="252">
        <v>93</v>
      </c>
      <c r="E25" s="252">
        <v>145</v>
      </c>
    </row>
    <row r="26" spans="1:5" x14ac:dyDescent="0.2">
      <c r="A26" s="36" t="s">
        <v>56</v>
      </c>
      <c r="B26" s="36" t="s">
        <v>58</v>
      </c>
      <c r="C26" s="36" t="s">
        <v>26</v>
      </c>
      <c r="D26" s="252">
        <v>90</v>
      </c>
      <c r="E26" s="252">
        <v>138.6</v>
      </c>
    </row>
    <row r="27" spans="1:5" x14ac:dyDescent="0.2">
      <c r="A27" s="36" t="s">
        <v>56</v>
      </c>
      <c r="B27" s="36" t="s">
        <v>59</v>
      </c>
      <c r="C27" s="36" t="s">
        <v>26</v>
      </c>
      <c r="D27" s="252">
        <v>70</v>
      </c>
      <c r="E27" s="252">
        <v>105</v>
      </c>
    </row>
    <row r="28" spans="1:5" x14ac:dyDescent="0.2">
      <c r="A28" s="36" t="s">
        <v>56</v>
      </c>
      <c r="B28" s="36" t="s">
        <v>60</v>
      </c>
      <c r="C28" s="36" t="s">
        <v>26</v>
      </c>
      <c r="D28" s="252">
        <v>90</v>
      </c>
      <c r="E28" s="252">
        <v>138.6</v>
      </c>
    </row>
    <row r="29" spans="1:5" x14ac:dyDescent="0.2">
      <c r="A29" s="36" t="s">
        <v>56</v>
      </c>
      <c r="B29" s="36" t="s">
        <v>61</v>
      </c>
      <c r="C29" s="36" t="s">
        <v>26</v>
      </c>
      <c r="D29" s="38">
        <v>90</v>
      </c>
      <c r="E29" s="252">
        <v>136.5</v>
      </c>
    </row>
    <row r="30" spans="1:5" x14ac:dyDescent="0.2">
      <c r="A30" s="36" t="s">
        <v>56</v>
      </c>
      <c r="B30" s="36" t="s">
        <v>62</v>
      </c>
      <c r="C30" s="36" t="s">
        <v>26</v>
      </c>
      <c r="D30" s="38">
        <v>90</v>
      </c>
      <c r="E30" s="252">
        <v>138.6</v>
      </c>
    </row>
    <row r="31" spans="1:5" x14ac:dyDescent="0.2">
      <c r="A31" s="36" t="s">
        <v>56</v>
      </c>
      <c r="B31" s="36" t="s">
        <v>63</v>
      </c>
      <c r="C31" s="36" t="s">
        <v>26</v>
      </c>
      <c r="D31" s="38">
        <v>90</v>
      </c>
      <c r="E31" s="252">
        <v>133.35</v>
      </c>
    </row>
    <row r="32" spans="1:5" x14ac:dyDescent="0.2">
      <c r="A32" s="36" t="s">
        <v>56</v>
      </c>
      <c r="B32" s="36" t="s">
        <v>64</v>
      </c>
      <c r="C32" s="36" t="s">
        <v>26</v>
      </c>
      <c r="D32" s="38">
        <v>90</v>
      </c>
      <c r="E32" s="252">
        <v>147</v>
      </c>
    </row>
    <row r="33" spans="1:5" x14ac:dyDescent="0.2">
      <c r="A33" s="36" t="s">
        <v>56</v>
      </c>
      <c r="B33" s="36" t="s">
        <v>65</v>
      </c>
      <c r="C33" s="36" t="s">
        <v>26</v>
      </c>
      <c r="D33" s="38">
        <v>90</v>
      </c>
      <c r="E33" s="252">
        <v>138.6</v>
      </c>
    </row>
    <row r="34" spans="1:5" x14ac:dyDescent="0.2">
      <c r="A34" s="36" t="s">
        <v>56</v>
      </c>
      <c r="B34" s="36" t="s">
        <v>66</v>
      </c>
      <c r="C34" s="36" t="s">
        <v>26</v>
      </c>
      <c r="D34" s="38">
        <v>90</v>
      </c>
      <c r="E34" s="252">
        <v>141.75</v>
      </c>
    </row>
    <row r="35" spans="1:5" x14ac:dyDescent="0.2">
      <c r="A35" s="36" t="s">
        <v>56</v>
      </c>
      <c r="B35" s="36" t="s">
        <v>67</v>
      </c>
      <c r="C35" s="36" t="s">
        <v>26</v>
      </c>
      <c r="D35" s="252">
        <v>96</v>
      </c>
      <c r="E35" s="252">
        <v>147</v>
      </c>
    </row>
    <row r="36" spans="1:5" x14ac:dyDescent="0.2">
      <c r="A36" s="36" t="s">
        <v>70</v>
      </c>
      <c r="B36" s="36" t="s">
        <v>71</v>
      </c>
      <c r="C36" s="36" t="s">
        <v>26</v>
      </c>
      <c r="D36" s="252">
        <v>73</v>
      </c>
      <c r="E36" s="252">
        <v>105</v>
      </c>
    </row>
    <row r="37" spans="1:5" x14ac:dyDescent="0.2">
      <c r="A37" s="36" t="s">
        <v>70</v>
      </c>
      <c r="B37" s="36" t="s">
        <v>72</v>
      </c>
      <c r="C37" s="36" t="s">
        <v>26</v>
      </c>
      <c r="D37" s="252">
        <v>88.5</v>
      </c>
      <c r="E37" s="252">
        <v>128.1</v>
      </c>
    </row>
    <row r="38" spans="1:5" x14ac:dyDescent="0.2">
      <c r="A38" s="36" t="s">
        <v>70</v>
      </c>
      <c r="B38" s="36" t="s">
        <v>73</v>
      </c>
      <c r="C38" s="36" t="s">
        <v>26</v>
      </c>
      <c r="D38" s="252">
        <v>181</v>
      </c>
      <c r="E38" s="252">
        <v>257.25</v>
      </c>
    </row>
    <row r="39" spans="1:5" x14ac:dyDescent="0.2">
      <c r="A39" s="36" t="s">
        <v>74</v>
      </c>
      <c r="B39" s="36" t="s">
        <v>75</v>
      </c>
      <c r="C39" s="36" t="s">
        <v>45</v>
      </c>
      <c r="D39" s="252">
        <v>4.5</v>
      </c>
      <c r="E39" s="252">
        <v>7.5</v>
      </c>
    </row>
    <row r="40" spans="1:5" x14ac:dyDescent="0.2">
      <c r="A40" s="36" t="s">
        <v>76</v>
      </c>
      <c r="B40" s="36" t="s">
        <v>78</v>
      </c>
      <c r="C40" s="36" t="s">
        <v>26</v>
      </c>
      <c r="D40" s="252">
        <v>34</v>
      </c>
      <c r="E40" s="252">
        <v>55</v>
      </c>
    </row>
    <row r="41" spans="1:5" x14ac:dyDescent="0.2">
      <c r="A41" s="36" t="s">
        <v>76</v>
      </c>
      <c r="B41" s="36" t="s">
        <v>77</v>
      </c>
      <c r="C41" s="36" t="s">
        <v>26</v>
      </c>
      <c r="D41" s="252">
        <v>17</v>
      </c>
      <c r="E41" s="252">
        <v>23.1</v>
      </c>
    </row>
    <row r="42" spans="1:5" x14ac:dyDescent="0.2">
      <c r="A42" s="36" t="s">
        <v>79</v>
      </c>
      <c r="B42" s="36" t="s">
        <v>80</v>
      </c>
      <c r="C42" s="36" t="s">
        <v>26</v>
      </c>
      <c r="D42" s="252">
        <v>9</v>
      </c>
      <c r="E42" s="252">
        <v>12.6</v>
      </c>
    </row>
    <row r="43" spans="1:5" x14ac:dyDescent="0.2">
      <c r="A43" s="36" t="s">
        <v>79</v>
      </c>
      <c r="B43" s="36" t="s">
        <v>81</v>
      </c>
      <c r="C43" s="36" t="s">
        <v>45</v>
      </c>
      <c r="D43" s="252">
        <v>2</v>
      </c>
      <c r="E43" s="252">
        <v>3.15</v>
      </c>
    </row>
    <row r="44" spans="1:5" x14ac:dyDescent="0.2">
      <c r="A44" s="36" t="s">
        <v>82</v>
      </c>
      <c r="B44" s="36" t="s">
        <v>83</v>
      </c>
      <c r="C44" s="36" t="s">
        <v>26</v>
      </c>
      <c r="D44" s="252">
        <v>6.5</v>
      </c>
      <c r="E44" s="252">
        <v>9.98</v>
      </c>
    </row>
    <row r="45" spans="1:5" x14ac:dyDescent="0.2">
      <c r="A45" s="36" t="s">
        <v>84</v>
      </c>
      <c r="B45" s="36" t="s">
        <v>85</v>
      </c>
      <c r="C45" s="36" t="s">
        <v>26</v>
      </c>
      <c r="D45" s="252">
        <v>23.5</v>
      </c>
      <c r="E45" s="252">
        <v>30.45</v>
      </c>
    </row>
    <row r="46" spans="1:5" x14ac:dyDescent="0.2">
      <c r="A46" s="36" t="s">
        <v>86</v>
      </c>
      <c r="B46" s="36" t="s">
        <v>88</v>
      </c>
      <c r="C46" s="36" t="s">
        <v>26</v>
      </c>
      <c r="D46" s="252">
        <v>25.5</v>
      </c>
      <c r="E46" s="252">
        <v>39.9</v>
      </c>
    </row>
    <row r="47" spans="1:5" x14ac:dyDescent="0.2">
      <c r="A47" s="36" t="s">
        <v>86</v>
      </c>
      <c r="B47" s="36" t="s">
        <v>87</v>
      </c>
      <c r="C47" s="36" t="s">
        <v>26</v>
      </c>
      <c r="D47" s="38">
        <v>25.5</v>
      </c>
      <c r="E47" s="252">
        <v>39.9</v>
      </c>
    </row>
    <row r="48" spans="1:5" x14ac:dyDescent="0.2">
      <c r="A48" s="36" t="s">
        <v>86</v>
      </c>
      <c r="B48" s="36" t="s">
        <v>89</v>
      </c>
      <c r="C48" s="36" t="s">
        <v>26</v>
      </c>
      <c r="D48" s="252">
        <v>63</v>
      </c>
      <c r="E48" s="252">
        <v>100</v>
      </c>
    </row>
    <row r="49" spans="1:5" x14ac:dyDescent="0.2">
      <c r="A49" s="36" t="s">
        <v>90</v>
      </c>
      <c r="B49" s="36" t="s">
        <v>91</v>
      </c>
      <c r="C49" s="36" t="s">
        <v>26</v>
      </c>
      <c r="D49" s="252">
        <v>4.5</v>
      </c>
      <c r="E49" s="252">
        <v>6.83</v>
      </c>
    </row>
    <row r="50" spans="1:5" x14ac:dyDescent="0.2">
      <c r="A50" s="36" t="s">
        <v>92</v>
      </c>
      <c r="B50" s="36" t="s">
        <v>93</v>
      </c>
      <c r="C50" s="36" t="s">
        <v>26</v>
      </c>
      <c r="D50" s="252">
        <v>12.5</v>
      </c>
      <c r="E50" s="252">
        <v>18.899999999999999</v>
      </c>
    </row>
    <row r="51" spans="1:5" x14ac:dyDescent="0.2">
      <c r="A51" s="36" t="s">
        <v>94</v>
      </c>
      <c r="B51" s="36" t="s">
        <v>95</v>
      </c>
      <c r="C51" s="36" t="s">
        <v>26</v>
      </c>
      <c r="D51" s="252">
        <v>12</v>
      </c>
      <c r="E51" s="252">
        <v>16.8</v>
      </c>
    </row>
    <row r="52" spans="1:5" x14ac:dyDescent="0.2">
      <c r="A52" s="36" t="s">
        <v>94</v>
      </c>
      <c r="B52" s="36" t="s">
        <v>96</v>
      </c>
      <c r="C52" s="36" t="s">
        <v>45</v>
      </c>
      <c r="D52" s="252">
        <v>2</v>
      </c>
      <c r="E52" s="252">
        <v>3.15</v>
      </c>
    </row>
    <row r="53" spans="1:5" x14ac:dyDescent="0.2">
      <c r="A53" s="36" t="s">
        <v>97</v>
      </c>
      <c r="B53" s="36" t="s">
        <v>98</v>
      </c>
      <c r="C53" s="36" t="s">
        <v>26</v>
      </c>
      <c r="D53" s="252">
        <v>8.5</v>
      </c>
      <c r="E53" s="252">
        <v>18.899999999999999</v>
      </c>
    </row>
    <row r="54" spans="1:5" x14ac:dyDescent="0.2">
      <c r="A54" s="36" t="s">
        <v>97</v>
      </c>
      <c r="B54" s="36" t="s">
        <v>99</v>
      </c>
      <c r="C54" s="36" t="s">
        <v>45</v>
      </c>
      <c r="D54" s="252">
        <v>0.1</v>
      </c>
      <c r="E54" s="252">
        <v>0.16</v>
      </c>
    </row>
    <row r="55" spans="1:5" x14ac:dyDescent="0.2">
      <c r="A55" s="36" t="s">
        <v>100</v>
      </c>
      <c r="B55" s="36" t="s">
        <v>101</v>
      </c>
      <c r="C55" s="36" t="s">
        <v>26</v>
      </c>
      <c r="D55" s="252">
        <v>35</v>
      </c>
      <c r="E55" s="252">
        <v>57.75</v>
      </c>
    </row>
    <row r="56" spans="1:5" x14ac:dyDescent="0.2">
      <c r="A56" s="36" t="s">
        <v>100</v>
      </c>
      <c r="B56" s="36" t="s">
        <v>102</v>
      </c>
      <c r="C56" s="36" t="s">
        <v>26</v>
      </c>
      <c r="D56" s="252">
        <v>65</v>
      </c>
      <c r="E56" s="252">
        <v>98.7</v>
      </c>
    </row>
    <row r="57" spans="1:5" x14ac:dyDescent="0.2">
      <c r="A57" s="36" t="s">
        <v>100</v>
      </c>
      <c r="B57" s="36" t="s">
        <v>103</v>
      </c>
      <c r="C57" s="36" t="s">
        <v>26</v>
      </c>
      <c r="D57" s="252">
        <v>55</v>
      </c>
      <c r="E57" s="252">
        <v>87.15</v>
      </c>
    </row>
    <row r="58" spans="1:5" x14ac:dyDescent="0.2">
      <c r="A58" s="36" t="s">
        <v>100</v>
      </c>
      <c r="B58" s="36" t="s">
        <v>104</v>
      </c>
      <c r="C58" s="36" t="s">
        <v>26</v>
      </c>
      <c r="D58" s="252">
        <v>90</v>
      </c>
      <c r="E58" s="252">
        <v>134.4</v>
      </c>
    </row>
    <row r="59" spans="1:5" x14ac:dyDescent="0.2">
      <c r="A59" s="36" t="s">
        <v>100</v>
      </c>
      <c r="B59" s="36" t="s">
        <v>105</v>
      </c>
      <c r="C59" s="36" t="s">
        <v>26</v>
      </c>
      <c r="D59" s="252">
        <v>80</v>
      </c>
      <c r="E59" s="252">
        <v>120.75</v>
      </c>
    </row>
    <row r="60" spans="1:5" x14ac:dyDescent="0.2">
      <c r="A60"/>
      <c r="B60"/>
      <c r="C60"/>
      <c r="D60"/>
      <c r="E60"/>
    </row>
    <row r="61" spans="1:5" x14ac:dyDescent="0.2">
      <c r="A61"/>
      <c r="B61"/>
      <c r="C61"/>
      <c r="D61"/>
      <c r="E61"/>
    </row>
    <row r="62" spans="1:5" x14ac:dyDescent="0.2">
      <c r="A62"/>
      <c r="B62"/>
      <c r="C62"/>
      <c r="D62"/>
      <c r="E62"/>
    </row>
    <row r="63" spans="1:5" x14ac:dyDescent="0.2">
      <c r="A63"/>
      <c r="B63"/>
      <c r="C63"/>
      <c r="D63"/>
      <c r="E63"/>
    </row>
    <row r="64" spans="1:5" x14ac:dyDescent="0.2">
      <c r="A64"/>
      <c r="B64"/>
      <c r="C64"/>
      <c r="D64"/>
      <c r="E64"/>
    </row>
    <row r="65" spans="1:5" x14ac:dyDescent="0.2">
      <c r="A65"/>
      <c r="B65"/>
      <c r="C65"/>
      <c r="D65"/>
      <c r="E65"/>
    </row>
    <row r="66" spans="1:5" x14ac:dyDescent="0.2">
      <c r="E66" s="36"/>
    </row>
    <row r="67" spans="1:5" x14ac:dyDescent="0.2">
      <c r="E67" s="36"/>
    </row>
    <row r="68" spans="1:5" x14ac:dyDescent="0.2">
      <c r="E68" s="36"/>
    </row>
    <row r="69" spans="1:5" x14ac:dyDescent="0.2">
      <c r="E69" s="36"/>
    </row>
    <row r="70" spans="1:5" x14ac:dyDescent="0.2">
      <c r="E70" s="36"/>
    </row>
    <row r="71" spans="1:5" x14ac:dyDescent="0.2">
      <c r="E71" s="36"/>
    </row>
    <row r="72" spans="1:5" x14ac:dyDescent="0.2">
      <c r="E72" s="36"/>
    </row>
    <row r="73" spans="1:5" x14ac:dyDescent="0.2">
      <c r="E73" s="36"/>
    </row>
    <row r="74" spans="1:5" x14ac:dyDescent="0.2">
      <c r="E74" s="36"/>
    </row>
    <row r="75" spans="1:5" x14ac:dyDescent="0.2">
      <c r="E75" s="36"/>
    </row>
    <row r="76" spans="1:5" x14ac:dyDescent="0.2">
      <c r="E76" s="36"/>
    </row>
    <row r="77" spans="1:5" x14ac:dyDescent="0.2">
      <c r="E77" s="36"/>
    </row>
    <row r="78" spans="1:5" x14ac:dyDescent="0.2">
      <c r="E78" s="36"/>
    </row>
    <row r="79" spans="1:5" x14ac:dyDescent="0.2">
      <c r="E79" s="36"/>
    </row>
    <row r="80" spans="1:5" x14ac:dyDescent="0.2">
      <c r="E80" s="36"/>
    </row>
    <row r="81" spans="5:5" x14ac:dyDescent="0.2">
      <c r="E81" s="36"/>
    </row>
    <row r="82" spans="5:5" x14ac:dyDescent="0.2">
      <c r="E82" s="36"/>
    </row>
    <row r="83" spans="5:5" x14ac:dyDescent="0.2">
      <c r="E83" s="36"/>
    </row>
    <row r="84" spans="5:5" x14ac:dyDescent="0.2">
      <c r="E84" s="36"/>
    </row>
    <row r="85" spans="5:5" x14ac:dyDescent="0.2">
      <c r="E85" s="36"/>
    </row>
    <row r="86" spans="5:5" x14ac:dyDescent="0.2">
      <c r="E86" s="36"/>
    </row>
    <row r="87" spans="5:5" x14ac:dyDescent="0.2">
      <c r="E87" s="36"/>
    </row>
    <row r="88" spans="5:5" x14ac:dyDescent="0.2">
      <c r="E88" s="36"/>
    </row>
    <row r="89" spans="5:5" x14ac:dyDescent="0.2">
      <c r="E89" s="36"/>
    </row>
    <row r="90" spans="5:5" x14ac:dyDescent="0.2">
      <c r="E90" s="36"/>
    </row>
    <row r="91" spans="5:5" x14ac:dyDescent="0.2">
      <c r="E91" s="36"/>
    </row>
    <row r="92" spans="5:5" x14ac:dyDescent="0.2">
      <c r="E92" s="36"/>
    </row>
    <row r="93" spans="5:5" x14ac:dyDescent="0.2">
      <c r="E93" s="36"/>
    </row>
    <row r="94" spans="5:5" x14ac:dyDescent="0.2">
      <c r="E94" s="36"/>
    </row>
    <row r="95" spans="5:5" x14ac:dyDescent="0.2">
      <c r="E95" s="36"/>
    </row>
    <row r="96" spans="5:5" x14ac:dyDescent="0.2">
      <c r="E96" s="36"/>
    </row>
    <row r="97" spans="5:5" x14ac:dyDescent="0.2">
      <c r="E97" s="36"/>
    </row>
    <row r="98" spans="5:5" x14ac:dyDescent="0.2">
      <c r="E98" s="36"/>
    </row>
    <row r="99" spans="5:5" x14ac:dyDescent="0.2">
      <c r="E99" s="36"/>
    </row>
    <row r="100" spans="5:5" x14ac:dyDescent="0.2">
      <c r="E100" s="36"/>
    </row>
    <row r="101" spans="5:5" x14ac:dyDescent="0.2">
      <c r="E101" s="36"/>
    </row>
    <row r="102" spans="5:5" x14ac:dyDescent="0.2">
      <c r="E102" s="36"/>
    </row>
    <row r="103" spans="5:5" x14ac:dyDescent="0.2">
      <c r="E103" s="36"/>
    </row>
    <row r="104" spans="5:5" x14ac:dyDescent="0.2">
      <c r="E104" s="36"/>
    </row>
    <row r="105" spans="5:5" x14ac:dyDescent="0.2">
      <c r="E105" s="36"/>
    </row>
    <row r="106" spans="5:5" x14ac:dyDescent="0.2">
      <c r="E106" s="36"/>
    </row>
    <row r="107" spans="5:5" x14ac:dyDescent="0.2">
      <c r="E107" s="36"/>
    </row>
    <row r="108" spans="5:5" x14ac:dyDescent="0.2">
      <c r="E108" s="36"/>
    </row>
    <row r="109" spans="5:5" x14ac:dyDescent="0.2">
      <c r="E109" s="36"/>
    </row>
    <row r="110" spans="5:5" x14ac:dyDescent="0.2">
      <c r="E110" s="36"/>
    </row>
    <row r="111" spans="5:5" x14ac:dyDescent="0.2">
      <c r="E111" s="36"/>
    </row>
    <row r="112" spans="5:5" x14ac:dyDescent="0.2">
      <c r="E112" s="36"/>
    </row>
    <row r="113" spans="5:5" x14ac:dyDescent="0.2">
      <c r="E113" s="36"/>
    </row>
    <row r="114" spans="5:5" x14ac:dyDescent="0.2">
      <c r="E114" s="36"/>
    </row>
    <row r="115" spans="5:5" x14ac:dyDescent="0.2">
      <c r="E115" s="36"/>
    </row>
    <row r="116" spans="5:5" x14ac:dyDescent="0.2">
      <c r="E116" s="36"/>
    </row>
    <row r="117" spans="5:5" x14ac:dyDescent="0.2">
      <c r="E117" s="36"/>
    </row>
    <row r="118" spans="5:5" x14ac:dyDescent="0.2">
      <c r="E118" s="36"/>
    </row>
    <row r="119" spans="5:5" x14ac:dyDescent="0.2">
      <c r="E119" s="36"/>
    </row>
    <row r="120" spans="5:5" x14ac:dyDescent="0.2">
      <c r="E120" s="36"/>
    </row>
    <row r="121" spans="5:5" x14ac:dyDescent="0.2">
      <c r="E121" s="36"/>
    </row>
    <row r="122" spans="5:5" x14ac:dyDescent="0.2">
      <c r="E122" s="36"/>
    </row>
    <row r="123" spans="5:5" x14ac:dyDescent="0.2">
      <c r="E123" s="36"/>
    </row>
    <row r="124" spans="5:5" x14ac:dyDescent="0.2">
      <c r="E124" s="36"/>
    </row>
    <row r="125" spans="5:5" x14ac:dyDescent="0.2">
      <c r="E125" s="36"/>
    </row>
    <row r="126" spans="5:5" x14ac:dyDescent="0.2">
      <c r="E126" s="36"/>
    </row>
    <row r="127" spans="5:5" x14ac:dyDescent="0.2">
      <c r="E127" s="36"/>
    </row>
    <row r="128" spans="5:5" x14ac:dyDescent="0.2">
      <c r="E128" s="36"/>
    </row>
    <row r="129" spans="5:5" x14ac:dyDescent="0.2">
      <c r="E129" s="36"/>
    </row>
    <row r="130" spans="5:5" x14ac:dyDescent="0.2">
      <c r="E130" s="36"/>
    </row>
    <row r="131" spans="5:5" x14ac:dyDescent="0.2">
      <c r="E131" s="36"/>
    </row>
    <row r="132" spans="5:5" x14ac:dyDescent="0.2">
      <c r="E132" s="36"/>
    </row>
    <row r="133" spans="5:5" x14ac:dyDescent="0.2">
      <c r="E133" s="36"/>
    </row>
    <row r="134" spans="5:5" x14ac:dyDescent="0.2">
      <c r="E134" s="36"/>
    </row>
    <row r="135" spans="5:5" x14ac:dyDescent="0.2">
      <c r="E135" s="36"/>
    </row>
    <row r="136" spans="5:5" x14ac:dyDescent="0.2">
      <c r="E136" s="36"/>
    </row>
    <row r="137" spans="5:5" x14ac:dyDescent="0.2">
      <c r="E137" s="36"/>
    </row>
    <row r="138" spans="5:5" x14ac:dyDescent="0.2">
      <c r="E138" s="36"/>
    </row>
    <row r="139" spans="5:5" x14ac:dyDescent="0.2">
      <c r="E139" s="36"/>
    </row>
    <row r="140" spans="5:5" x14ac:dyDescent="0.2">
      <c r="E140" s="36"/>
    </row>
    <row r="141" spans="5:5" x14ac:dyDescent="0.2">
      <c r="E141" s="36"/>
    </row>
    <row r="142" spans="5:5" x14ac:dyDescent="0.2">
      <c r="E142" s="36"/>
    </row>
    <row r="143" spans="5:5" x14ac:dyDescent="0.2">
      <c r="E143" s="36"/>
    </row>
    <row r="144" spans="5:5" x14ac:dyDescent="0.2">
      <c r="E144" s="36"/>
    </row>
    <row r="145" spans="5:5" x14ac:dyDescent="0.2">
      <c r="E145" s="36"/>
    </row>
    <row r="146" spans="5:5" x14ac:dyDescent="0.2">
      <c r="E146" s="36"/>
    </row>
    <row r="147" spans="5:5" x14ac:dyDescent="0.2">
      <c r="E147" s="36"/>
    </row>
    <row r="148" spans="5:5" x14ac:dyDescent="0.2">
      <c r="E148" s="36"/>
    </row>
    <row r="149" spans="5:5" x14ac:dyDescent="0.2">
      <c r="E149" s="36"/>
    </row>
    <row r="150" spans="5:5" x14ac:dyDescent="0.2">
      <c r="E150" s="36"/>
    </row>
    <row r="151" spans="5:5" x14ac:dyDescent="0.2">
      <c r="E151" s="36"/>
    </row>
    <row r="152" spans="5:5" x14ac:dyDescent="0.2">
      <c r="E152" s="36"/>
    </row>
    <row r="153" spans="5:5" x14ac:dyDescent="0.2">
      <c r="E153" s="36"/>
    </row>
    <row r="154" spans="5:5" x14ac:dyDescent="0.2">
      <c r="E154" s="36"/>
    </row>
    <row r="155" spans="5:5" x14ac:dyDescent="0.2">
      <c r="E155" s="36"/>
    </row>
    <row r="156" spans="5:5" x14ac:dyDescent="0.2">
      <c r="E156" s="36"/>
    </row>
    <row r="157" spans="5:5" x14ac:dyDescent="0.2">
      <c r="E157" s="36"/>
    </row>
    <row r="158" spans="5:5" x14ac:dyDescent="0.2">
      <c r="E158" s="36"/>
    </row>
    <row r="159" spans="5:5" x14ac:dyDescent="0.2">
      <c r="E159" s="36"/>
    </row>
    <row r="160" spans="5:5" x14ac:dyDescent="0.2">
      <c r="E160" s="36"/>
    </row>
    <row r="161" spans="5:5" x14ac:dyDescent="0.2">
      <c r="E161" s="36"/>
    </row>
    <row r="162" spans="5:5" x14ac:dyDescent="0.2">
      <c r="E162" s="36"/>
    </row>
    <row r="163" spans="5:5" x14ac:dyDescent="0.2">
      <c r="E163" s="36"/>
    </row>
    <row r="164" spans="5:5" x14ac:dyDescent="0.2">
      <c r="E164" s="36"/>
    </row>
    <row r="165" spans="5:5" x14ac:dyDescent="0.2">
      <c r="E165" s="36"/>
    </row>
    <row r="166" spans="5:5" x14ac:dyDescent="0.2">
      <c r="E166" s="36"/>
    </row>
    <row r="167" spans="5:5" x14ac:dyDescent="0.2">
      <c r="E167" s="36"/>
    </row>
    <row r="168" spans="5:5" x14ac:dyDescent="0.2">
      <c r="E168" s="36"/>
    </row>
    <row r="169" spans="5:5" x14ac:dyDescent="0.2">
      <c r="E169" s="36"/>
    </row>
    <row r="170" spans="5:5" x14ac:dyDescent="0.2">
      <c r="E170" s="36"/>
    </row>
    <row r="171" spans="5:5" x14ac:dyDescent="0.2">
      <c r="E171" s="36"/>
    </row>
    <row r="172" spans="5:5" x14ac:dyDescent="0.2">
      <c r="E172" s="36"/>
    </row>
    <row r="173" spans="5:5" x14ac:dyDescent="0.2">
      <c r="E173" s="36"/>
    </row>
    <row r="174" spans="5:5" x14ac:dyDescent="0.2">
      <c r="E174" s="36"/>
    </row>
    <row r="175" spans="5:5" x14ac:dyDescent="0.2">
      <c r="E175" s="36"/>
    </row>
    <row r="176" spans="5:5" x14ac:dyDescent="0.2">
      <c r="E176" s="36"/>
    </row>
    <row r="177" spans="5:5" x14ac:dyDescent="0.2">
      <c r="E177" s="36"/>
    </row>
    <row r="178" spans="5:5" x14ac:dyDescent="0.2">
      <c r="E178" s="36"/>
    </row>
    <row r="179" spans="5:5" x14ac:dyDescent="0.2">
      <c r="E179" s="36"/>
    </row>
    <row r="180" spans="5:5" x14ac:dyDescent="0.2">
      <c r="E180" s="36"/>
    </row>
    <row r="181" spans="5:5" x14ac:dyDescent="0.2">
      <c r="E181" s="36"/>
    </row>
    <row r="182" spans="5:5" x14ac:dyDescent="0.2">
      <c r="E182" s="36"/>
    </row>
    <row r="183" spans="5:5" x14ac:dyDescent="0.2">
      <c r="E183" s="36"/>
    </row>
    <row r="184" spans="5:5" x14ac:dyDescent="0.2">
      <c r="E184" s="36"/>
    </row>
    <row r="185" spans="5:5" x14ac:dyDescent="0.2">
      <c r="E185" s="36"/>
    </row>
    <row r="186" spans="5:5" x14ac:dyDescent="0.2">
      <c r="E186" s="36"/>
    </row>
    <row r="187" spans="5:5" x14ac:dyDescent="0.2">
      <c r="E187" s="36"/>
    </row>
    <row r="188" spans="5:5" x14ac:dyDescent="0.2">
      <c r="E188" s="36"/>
    </row>
    <row r="189" spans="5:5" x14ac:dyDescent="0.2">
      <c r="E189" s="36"/>
    </row>
    <row r="190" spans="5:5" x14ac:dyDescent="0.2">
      <c r="E190" s="36"/>
    </row>
    <row r="191" spans="5:5" x14ac:dyDescent="0.2">
      <c r="E191" s="36"/>
    </row>
    <row r="192" spans="5:5" x14ac:dyDescent="0.2">
      <c r="E192" s="36"/>
    </row>
    <row r="193" spans="5:5" x14ac:dyDescent="0.2">
      <c r="E193" s="36"/>
    </row>
    <row r="194" spans="5:5" x14ac:dyDescent="0.2">
      <c r="E194" s="36"/>
    </row>
    <row r="195" spans="5:5" x14ac:dyDescent="0.2">
      <c r="E195" s="36"/>
    </row>
    <row r="196" spans="5:5" x14ac:dyDescent="0.2">
      <c r="E196" s="36"/>
    </row>
    <row r="197" spans="5:5" x14ac:dyDescent="0.2">
      <c r="E197" s="36"/>
    </row>
    <row r="198" spans="5:5" x14ac:dyDescent="0.2">
      <c r="E198" s="36"/>
    </row>
    <row r="199" spans="5:5" x14ac:dyDescent="0.2">
      <c r="E199" s="36"/>
    </row>
    <row r="200" spans="5:5" x14ac:dyDescent="0.2">
      <c r="E200" s="36"/>
    </row>
    <row r="201" spans="5:5" x14ac:dyDescent="0.2">
      <c r="E201" s="36"/>
    </row>
    <row r="202" spans="5:5" x14ac:dyDescent="0.2">
      <c r="E202" s="36"/>
    </row>
    <row r="203" spans="5:5" x14ac:dyDescent="0.2">
      <c r="E203" s="36"/>
    </row>
    <row r="204" spans="5:5" x14ac:dyDescent="0.2">
      <c r="E204" s="36"/>
    </row>
    <row r="205" spans="5:5" x14ac:dyDescent="0.2">
      <c r="E205" s="36"/>
    </row>
    <row r="206" spans="5:5" x14ac:dyDescent="0.2">
      <c r="E206" s="36"/>
    </row>
    <row r="207" spans="5:5" x14ac:dyDescent="0.2">
      <c r="E207" s="36"/>
    </row>
    <row r="208" spans="5:5" x14ac:dyDescent="0.2">
      <c r="E208" s="36"/>
    </row>
    <row r="209" spans="5:5" x14ac:dyDescent="0.2">
      <c r="E209" s="36"/>
    </row>
    <row r="210" spans="5:5" x14ac:dyDescent="0.2">
      <c r="E210" s="36"/>
    </row>
    <row r="211" spans="5:5" x14ac:dyDescent="0.2">
      <c r="E211" s="36"/>
    </row>
    <row r="212" spans="5:5" x14ac:dyDescent="0.2">
      <c r="E212" s="36"/>
    </row>
    <row r="213" spans="5:5" x14ac:dyDescent="0.2">
      <c r="E213" s="36"/>
    </row>
    <row r="214" spans="5:5" x14ac:dyDescent="0.2">
      <c r="E214" s="36"/>
    </row>
    <row r="215" spans="5:5" x14ac:dyDescent="0.2">
      <c r="E215" s="36"/>
    </row>
    <row r="216" spans="5:5" x14ac:dyDescent="0.2">
      <c r="E216" s="36"/>
    </row>
    <row r="217" spans="5:5" x14ac:dyDescent="0.2">
      <c r="E217" s="36"/>
    </row>
    <row r="218" spans="5:5" x14ac:dyDescent="0.2">
      <c r="E218" s="36"/>
    </row>
    <row r="219" spans="5:5" x14ac:dyDescent="0.2">
      <c r="E219" s="36"/>
    </row>
    <row r="220" spans="5:5" x14ac:dyDescent="0.2">
      <c r="E220" s="36"/>
    </row>
    <row r="221" spans="5:5" x14ac:dyDescent="0.2">
      <c r="E221" s="36"/>
    </row>
    <row r="222" spans="5:5" x14ac:dyDescent="0.2">
      <c r="E222" s="36"/>
    </row>
    <row r="223" spans="5:5" x14ac:dyDescent="0.2">
      <c r="E223" s="36"/>
    </row>
    <row r="224" spans="5:5" x14ac:dyDescent="0.2">
      <c r="E224" s="36"/>
    </row>
    <row r="225" spans="5:5" x14ac:dyDescent="0.2">
      <c r="E225" s="36"/>
    </row>
    <row r="226" spans="5:5" x14ac:dyDescent="0.2">
      <c r="E226" s="36"/>
    </row>
    <row r="227" spans="5:5" x14ac:dyDescent="0.2">
      <c r="E227" s="36"/>
    </row>
    <row r="228" spans="5:5" x14ac:dyDescent="0.2">
      <c r="E228" s="36"/>
    </row>
    <row r="229" spans="5:5" x14ac:dyDescent="0.2">
      <c r="E229" s="36"/>
    </row>
    <row r="230" spans="5:5" x14ac:dyDescent="0.2">
      <c r="E230" s="36"/>
    </row>
    <row r="231" spans="5:5" x14ac:dyDescent="0.2">
      <c r="E231" s="36"/>
    </row>
    <row r="232" spans="5:5" x14ac:dyDescent="0.2">
      <c r="E232" s="36"/>
    </row>
    <row r="233" spans="5:5" x14ac:dyDescent="0.2">
      <c r="E233" s="36"/>
    </row>
    <row r="234" spans="5:5" x14ac:dyDescent="0.2">
      <c r="E234" s="36"/>
    </row>
    <row r="235" spans="5:5" x14ac:dyDescent="0.2">
      <c r="E235" s="36"/>
    </row>
    <row r="236" spans="5:5" x14ac:dyDescent="0.2">
      <c r="E236" s="36"/>
    </row>
    <row r="237" spans="5:5" x14ac:dyDescent="0.2">
      <c r="E237" s="36"/>
    </row>
    <row r="238" spans="5:5" x14ac:dyDescent="0.2">
      <c r="E238" s="36"/>
    </row>
    <row r="239" spans="5:5" x14ac:dyDescent="0.2">
      <c r="E239" s="36"/>
    </row>
    <row r="240" spans="5:5" x14ac:dyDescent="0.2">
      <c r="E240" s="36"/>
    </row>
    <row r="241" spans="5:5" x14ac:dyDescent="0.2">
      <c r="E241" s="36"/>
    </row>
    <row r="242" spans="5:5" x14ac:dyDescent="0.2">
      <c r="E242" s="36"/>
    </row>
    <row r="243" spans="5:5" x14ac:dyDescent="0.2">
      <c r="E243" s="36"/>
    </row>
    <row r="244" spans="5:5" x14ac:dyDescent="0.2">
      <c r="E244" s="36"/>
    </row>
    <row r="245" spans="5:5" x14ac:dyDescent="0.2">
      <c r="E245" s="36"/>
    </row>
    <row r="246" spans="5:5" x14ac:dyDescent="0.2">
      <c r="E246" s="36"/>
    </row>
    <row r="247" spans="5:5" x14ac:dyDescent="0.2">
      <c r="E247" s="36"/>
    </row>
    <row r="248" spans="5:5" x14ac:dyDescent="0.2">
      <c r="E248" s="36"/>
    </row>
    <row r="249" spans="5:5" x14ac:dyDescent="0.2">
      <c r="E249" s="36"/>
    </row>
    <row r="250" spans="5:5" x14ac:dyDescent="0.2">
      <c r="E250" s="36"/>
    </row>
    <row r="251" spans="5:5" x14ac:dyDescent="0.2">
      <c r="E251" s="36"/>
    </row>
    <row r="252" spans="5:5" x14ac:dyDescent="0.2">
      <c r="E252" s="36"/>
    </row>
    <row r="253" spans="5:5" x14ac:dyDescent="0.2">
      <c r="E253" s="36"/>
    </row>
    <row r="254" spans="5:5" x14ac:dyDescent="0.2">
      <c r="E254" s="36"/>
    </row>
    <row r="255" spans="5:5" x14ac:dyDescent="0.2">
      <c r="E255" s="36"/>
    </row>
    <row r="256" spans="5:5" x14ac:dyDescent="0.2">
      <c r="E256" s="36"/>
    </row>
    <row r="257" spans="5:5" x14ac:dyDescent="0.2">
      <c r="E257" s="36"/>
    </row>
    <row r="258" spans="5:5" x14ac:dyDescent="0.2">
      <c r="E258" s="36"/>
    </row>
    <row r="259" spans="5:5" x14ac:dyDescent="0.2">
      <c r="E259" s="36"/>
    </row>
    <row r="260" spans="5:5" x14ac:dyDescent="0.2">
      <c r="E260" s="36"/>
    </row>
    <row r="261" spans="5:5" x14ac:dyDescent="0.2">
      <c r="E261" s="36"/>
    </row>
    <row r="262" spans="5:5" x14ac:dyDescent="0.2">
      <c r="E262" s="36"/>
    </row>
  </sheetData>
  <sheetProtection algorithmName="SHA-512" hashValue="L92k8QqhUhVrRBSabpEELHWJlDKwa2ZmpQJOY08iPCID4B8mvlEyBNmw0329Kv7OEa1HpMMIdbM/+l4TD2YVSw==" saltValue="F2rTSDhtsvKrx9XeaB8SNg==" spinCount="100000" sheet="1" scenarios="1" selectLockedCells="1" selectUnlockedCells="1"/>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EX89"/>
  <sheetViews>
    <sheetView showGridLines="0" zoomScale="80" zoomScaleNormal="80" workbookViewId="0">
      <selection activeCell="B13" sqref="B13:C13"/>
    </sheetView>
  </sheetViews>
  <sheetFormatPr baseColWidth="10" defaultColWidth="8.83203125" defaultRowHeight="21" customHeight="1" x14ac:dyDescent="0.25"/>
  <cols>
    <col min="1" max="1" width="3.83203125" style="131" customWidth="1"/>
    <col min="2" max="2" width="32.83203125" style="131" customWidth="1"/>
    <col min="3" max="3" width="75.1640625" style="131" customWidth="1"/>
    <col min="4" max="4" width="23.83203125" style="131" bestFit="1" customWidth="1"/>
    <col min="5" max="5" width="23.5" style="131" customWidth="1"/>
    <col min="6" max="6" width="30.5" style="131" bestFit="1" customWidth="1"/>
    <col min="7" max="7" width="27.5" style="131" bestFit="1" customWidth="1"/>
    <col min="8" max="8" width="28.33203125" style="131" customWidth="1"/>
    <col min="9" max="9" width="19.1640625" style="131" customWidth="1"/>
    <col min="10" max="11" width="27.5" style="131" customWidth="1"/>
    <col min="12" max="12" width="42" style="131" customWidth="1"/>
    <col min="13" max="13" width="21.33203125" style="131" customWidth="1"/>
    <col min="14" max="14" width="32.5" style="131" bestFit="1" customWidth="1"/>
    <col min="15" max="15" width="37.5" style="131" customWidth="1"/>
    <col min="16" max="16" width="24.33203125" style="131" bestFit="1" customWidth="1"/>
    <col min="17" max="16384" width="8.83203125" style="131"/>
  </cols>
  <sheetData>
    <row r="1" spans="1:15" s="39" customFormat="1" ht="170.25" customHeight="1" x14ac:dyDescent="0.25">
      <c r="B1" s="40"/>
      <c r="C1" s="41"/>
      <c r="D1" s="42"/>
      <c r="E1" s="43"/>
      <c r="F1" s="43"/>
      <c r="G1" s="43"/>
      <c r="H1" s="43"/>
      <c r="I1" s="44"/>
      <c r="J1" s="45"/>
      <c r="K1" s="45"/>
      <c r="L1" s="46"/>
    </row>
    <row r="2" spans="1:15" s="39" customFormat="1" ht="21.75" customHeight="1" x14ac:dyDescent="0.25">
      <c r="B2" s="47" t="s">
        <v>112</v>
      </c>
      <c r="C2" s="48"/>
      <c r="D2" s="42"/>
      <c r="E2" s="43"/>
      <c r="F2" s="43"/>
      <c r="G2" s="43"/>
      <c r="H2" s="43"/>
      <c r="I2" s="44"/>
      <c r="J2" s="45"/>
      <c r="K2" s="45"/>
      <c r="L2" s="46"/>
    </row>
    <row r="3" spans="1:15" s="39" customFormat="1" ht="21.75" customHeight="1" x14ac:dyDescent="0.25">
      <c r="B3" s="47" t="s">
        <v>113</v>
      </c>
      <c r="C3" s="48"/>
      <c r="D3" s="42"/>
      <c r="E3" s="42"/>
      <c r="F3" s="42"/>
      <c r="G3" s="42"/>
      <c r="H3" s="42"/>
      <c r="I3" s="49"/>
      <c r="J3" s="45"/>
      <c r="K3" s="45"/>
      <c r="L3" s="46"/>
    </row>
    <row r="4" spans="1:15" s="39" customFormat="1" x14ac:dyDescent="0.25">
      <c r="B4" s="47" t="s">
        <v>114</v>
      </c>
      <c r="C4" s="48"/>
      <c r="D4" s="50"/>
      <c r="E4" s="51" t="s">
        <v>115</v>
      </c>
      <c r="F4" s="52"/>
      <c r="G4" s="52"/>
      <c r="H4" s="52"/>
      <c r="I4" s="53"/>
      <c r="J4" s="54"/>
      <c r="K4" s="54"/>
      <c r="L4" s="55"/>
    </row>
    <row r="5" spans="1:15" s="39" customFormat="1" ht="25.5" customHeight="1" x14ac:dyDescent="0.25">
      <c r="B5" s="56" t="s">
        <v>116</v>
      </c>
      <c r="C5" s="57"/>
      <c r="D5" s="50"/>
      <c r="E5" s="254" t="s">
        <v>117</v>
      </c>
      <c r="F5" s="255" t="s">
        <v>309</v>
      </c>
      <c r="G5" s="255"/>
      <c r="H5" s="255"/>
      <c r="I5" s="255" t="s">
        <v>118</v>
      </c>
      <c r="J5" s="256" t="s">
        <v>310</v>
      </c>
      <c r="K5" s="256"/>
      <c r="L5" s="58"/>
    </row>
    <row r="6" spans="1:15" s="39" customFormat="1" ht="25.5" customHeight="1" x14ac:dyDescent="0.25">
      <c r="B6" s="56" t="s">
        <v>119</v>
      </c>
      <c r="C6" s="57"/>
      <c r="D6" s="50"/>
      <c r="E6" s="257" t="s">
        <v>120</v>
      </c>
      <c r="F6" s="258" t="s">
        <v>311</v>
      </c>
      <c r="G6" s="258"/>
      <c r="H6" s="258"/>
      <c r="I6" s="258" t="s">
        <v>122</v>
      </c>
      <c r="J6" s="259" t="s">
        <v>312</v>
      </c>
      <c r="K6" s="259"/>
      <c r="L6" s="59"/>
    </row>
    <row r="7" spans="1:15" s="39" customFormat="1" ht="25.5" customHeight="1" x14ac:dyDescent="0.25">
      <c r="B7" s="56" t="s">
        <v>123</v>
      </c>
      <c r="C7" s="60"/>
      <c r="D7" s="50"/>
      <c r="E7" s="257" t="s">
        <v>124</v>
      </c>
      <c r="F7" s="258" t="s">
        <v>313</v>
      </c>
      <c r="G7" s="258"/>
      <c r="H7" s="258"/>
      <c r="I7" s="258" t="s">
        <v>125</v>
      </c>
      <c r="J7" s="259" t="s">
        <v>314</v>
      </c>
      <c r="K7" s="259"/>
      <c r="L7" s="59"/>
    </row>
    <row r="8" spans="1:15" s="39" customFormat="1" ht="25.5" customHeight="1" x14ac:dyDescent="0.25">
      <c r="B8" s="56" t="s">
        <v>126</v>
      </c>
      <c r="C8" s="61">
        <f>L41</f>
        <v>0</v>
      </c>
      <c r="D8" s="50"/>
      <c r="E8" s="260" t="s">
        <v>127</v>
      </c>
      <c r="F8" s="261" t="s">
        <v>315</v>
      </c>
      <c r="G8" s="261"/>
      <c r="H8" s="261"/>
      <c r="I8" s="261" t="s">
        <v>128</v>
      </c>
      <c r="J8" s="262">
        <v>51104</v>
      </c>
      <c r="K8" s="263"/>
      <c r="L8" s="62"/>
    </row>
    <row r="9" spans="1:15" s="39" customFormat="1" ht="25.5" customHeight="1" x14ac:dyDescent="0.3">
      <c r="B9" s="63" t="s">
        <v>129</v>
      </c>
      <c r="C9" s="64"/>
      <c r="D9" s="42"/>
      <c r="E9" s="42"/>
      <c r="F9" s="42"/>
      <c r="G9" s="42"/>
      <c r="H9" s="42"/>
      <c r="I9" s="65"/>
      <c r="J9" s="65"/>
      <c r="K9" s="280"/>
      <c r="L9" s="280"/>
    </row>
    <row r="10" spans="1:15" s="39" customFormat="1" ht="25.5" customHeight="1" x14ac:dyDescent="0.3">
      <c r="B10" s="40"/>
      <c r="C10" s="41"/>
      <c r="D10" s="42"/>
      <c r="E10" s="42"/>
      <c r="F10" s="42"/>
      <c r="G10" s="42"/>
      <c r="H10" s="42"/>
      <c r="I10" s="49">
        <f ca="1">VALUE(INDIRECT("J8"))</f>
        <v>51104</v>
      </c>
      <c r="J10" s="45"/>
      <c r="K10" s="281"/>
      <c r="L10" s="281"/>
    </row>
    <row r="11" spans="1:15" s="39" customFormat="1" ht="25.5" customHeight="1" x14ac:dyDescent="0.25">
      <c r="B11" s="278" t="s">
        <v>130</v>
      </c>
      <c r="C11" s="278"/>
      <c r="D11" s="66" t="s">
        <v>131</v>
      </c>
      <c r="E11" s="66" t="s">
        <v>132</v>
      </c>
      <c r="F11" s="67" t="s">
        <v>133</v>
      </c>
      <c r="G11" s="68"/>
      <c r="H11" s="65"/>
      <c r="I11" s="68" t="s">
        <v>134</v>
      </c>
      <c r="J11" s="279"/>
      <c r="K11" s="279"/>
    </row>
    <row r="12" spans="1:15" s="39" customFormat="1" ht="62.5" customHeight="1" x14ac:dyDescent="0.25">
      <c r="A12" s="69"/>
      <c r="B12" s="273" t="s">
        <v>135</v>
      </c>
      <c r="C12" s="274"/>
      <c r="D12" s="70" t="s">
        <v>136</v>
      </c>
      <c r="E12" s="70" t="s">
        <v>137</v>
      </c>
      <c r="F12" s="70" t="s">
        <v>138</v>
      </c>
      <c r="G12" s="71" t="s">
        <v>139</v>
      </c>
      <c r="H12" s="72" t="s">
        <v>140</v>
      </c>
      <c r="I12" s="72" t="s">
        <v>141</v>
      </c>
      <c r="J12" s="72" t="s">
        <v>142</v>
      </c>
      <c r="K12" s="73" t="s">
        <v>143</v>
      </c>
      <c r="L12" s="73" t="s">
        <v>144</v>
      </c>
      <c r="M12" s="73" t="s">
        <v>145</v>
      </c>
      <c r="N12" s="73" t="s">
        <v>146</v>
      </c>
      <c r="O12" s="73" t="s">
        <v>147</v>
      </c>
    </row>
    <row r="13" spans="1:15" s="39" customFormat="1" ht="60.75" customHeight="1" thickBot="1" x14ac:dyDescent="0.3">
      <c r="A13" s="69"/>
      <c r="B13" s="276"/>
      <c r="C13" s="277"/>
      <c r="D13" s="74"/>
      <c r="E13" s="74"/>
      <c r="F13" s="75"/>
      <c r="G13" s="76" t="str">
        <f>IF(B13="","",INDEX('Media Grid - New'!I:I,MATCH('Insertion Order - New'!B13,'Media Grid - New'!B:B,0)))</f>
        <v/>
      </c>
      <c r="H13" s="77" t="str">
        <f>IF($B13="","",INDEX('Media Grid - New'!K:K,MATCH('Insertion Order - New'!$B13,'Media Grid - New'!B:B,0)))</f>
        <v/>
      </c>
      <c r="I13" s="78"/>
      <c r="J13" s="79" t="str">
        <f t="shared" ref="J13:J24" si="0">IFERROR(IF(G13="CPM", (I13*H13)/1000, IF(G13="CPC", I13*H13, ""))/F13,"")</f>
        <v/>
      </c>
      <c r="K13" s="80" t="str">
        <f t="shared" ref="K13:K24" si="1">IFERROR(J13*F13,"")</f>
        <v/>
      </c>
      <c r="L13" s="81" t="str">
        <f>IF($B13="","",INDEX('Media Grid - New'!H:H,MATCH('Insertion Order - New'!$B13,'Media Grid - New'!B:B,0)))</f>
        <v/>
      </c>
      <c r="M13" s="82" t="str">
        <f t="shared" ref="M13:M24" si="2">IFERROR(IF(G13="CPM", (I13*L13)/1000, IF(G13="CPC", I13*L13, ""))/F13,"")</f>
        <v/>
      </c>
      <c r="N13" s="83" t="str">
        <f t="shared" ref="N13:N24" si="3">IFERROR(M13*F13,"")</f>
        <v/>
      </c>
      <c r="O13" s="84" t="str">
        <f t="shared" ref="O13:O24" si="4">IFERROR(I13/F13,"")</f>
        <v/>
      </c>
    </row>
    <row r="14" spans="1:15" s="39" customFormat="1" ht="60.75" customHeight="1" thickBot="1" x14ac:dyDescent="0.3">
      <c r="A14" s="69"/>
      <c r="B14" s="276"/>
      <c r="C14" s="277"/>
      <c r="D14" s="74"/>
      <c r="E14" s="74"/>
      <c r="F14" s="75"/>
      <c r="G14" s="76" t="str">
        <f>IF(B14="","",INDEX('Media Grid - New'!I:I,MATCH('Insertion Order - New'!B14,'Media Grid - New'!B:B,0)))</f>
        <v/>
      </c>
      <c r="H14" s="77" t="str">
        <f>IF($B14="","",INDEX('Media Grid - New'!K:K,MATCH('Insertion Order - New'!$B14,'Media Grid - New'!B:B,0)))</f>
        <v/>
      </c>
      <c r="I14" s="78"/>
      <c r="J14" s="79" t="str">
        <f t="shared" si="0"/>
        <v/>
      </c>
      <c r="K14" s="80" t="str">
        <f t="shared" si="1"/>
        <v/>
      </c>
      <c r="L14" s="81" t="str">
        <f>IF($B14="","",INDEX('Media Grid - New'!H:H,MATCH('Insertion Order - New'!$B14,'Media Grid - New'!B:B,0)))</f>
        <v/>
      </c>
      <c r="M14" s="82" t="str">
        <f t="shared" si="2"/>
        <v/>
      </c>
      <c r="N14" s="83" t="str">
        <f t="shared" si="3"/>
        <v/>
      </c>
      <c r="O14" s="84" t="str">
        <f t="shared" si="4"/>
        <v/>
      </c>
    </row>
    <row r="15" spans="1:15" s="39" customFormat="1" ht="60.75" customHeight="1" thickBot="1" x14ac:dyDescent="0.3">
      <c r="A15" s="69"/>
      <c r="B15" s="276"/>
      <c r="C15" s="277"/>
      <c r="D15" s="74"/>
      <c r="E15" s="74"/>
      <c r="F15" s="75"/>
      <c r="G15" s="76" t="str">
        <f>IF(B15="","",INDEX('Media Grid - New'!I:I,MATCH('Insertion Order - New'!B15,'Media Grid - New'!B:B,0)))</f>
        <v/>
      </c>
      <c r="H15" s="77" t="str">
        <f>IF($B15="","",INDEX('Media Grid - New'!K:K,MATCH('Insertion Order - New'!$B15,'Media Grid - New'!B:B,0)))</f>
        <v/>
      </c>
      <c r="I15" s="78"/>
      <c r="J15" s="79" t="str">
        <f t="shared" si="0"/>
        <v/>
      </c>
      <c r="K15" s="80" t="str">
        <f t="shared" si="1"/>
        <v/>
      </c>
      <c r="L15" s="81" t="str">
        <f>IF($B15="","",INDEX('Media Grid - New'!H:H,MATCH('Insertion Order - New'!$B15,'Media Grid - New'!B:B,0)))</f>
        <v/>
      </c>
      <c r="M15" s="82" t="str">
        <f t="shared" si="2"/>
        <v/>
      </c>
      <c r="N15" s="83" t="str">
        <f t="shared" si="3"/>
        <v/>
      </c>
      <c r="O15" s="84" t="str">
        <f t="shared" si="4"/>
        <v/>
      </c>
    </row>
    <row r="16" spans="1:15" s="39" customFormat="1" ht="60.75" customHeight="1" thickBot="1" x14ac:dyDescent="0.3">
      <c r="A16" s="69"/>
      <c r="B16" s="276"/>
      <c r="C16" s="277"/>
      <c r="D16" s="74"/>
      <c r="E16" s="74"/>
      <c r="F16" s="75"/>
      <c r="G16" s="76" t="str">
        <f>IF(B16="","",INDEX('Media Grid - New'!I:I,MATCH('Insertion Order - New'!B16,'Media Grid - New'!B:B,0)))</f>
        <v/>
      </c>
      <c r="H16" s="77" t="str">
        <f>IF($B16="","",INDEX('Media Grid - New'!K:K,MATCH('Insertion Order - New'!$B16,'Media Grid - New'!B:B,0)))</f>
        <v/>
      </c>
      <c r="I16" s="78"/>
      <c r="J16" s="79" t="str">
        <f t="shared" si="0"/>
        <v/>
      </c>
      <c r="K16" s="80" t="str">
        <f t="shared" si="1"/>
        <v/>
      </c>
      <c r="L16" s="81" t="str">
        <f>IF($B16="","",INDEX('Media Grid - New'!H:H,MATCH('Insertion Order - New'!$B16,'Media Grid - New'!B:B,0)))</f>
        <v/>
      </c>
      <c r="M16" s="82" t="str">
        <f t="shared" si="2"/>
        <v/>
      </c>
      <c r="N16" s="83" t="str">
        <f t="shared" si="3"/>
        <v/>
      </c>
      <c r="O16" s="84" t="str">
        <f t="shared" si="4"/>
        <v/>
      </c>
    </row>
    <row r="17" spans="1:154" s="39" customFormat="1" ht="60.75" customHeight="1" thickBot="1" x14ac:dyDescent="0.3">
      <c r="A17" s="69"/>
      <c r="B17" s="276"/>
      <c r="C17" s="277"/>
      <c r="D17" s="74"/>
      <c r="E17" s="74"/>
      <c r="F17" s="75"/>
      <c r="G17" s="76" t="str">
        <f>IF(B17="","",INDEX('Media Grid - New'!I:I,MATCH('Insertion Order - New'!B17,'Media Grid - New'!B:B,0)))</f>
        <v/>
      </c>
      <c r="H17" s="77" t="str">
        <f>IF($B17="","",INDEX('Media Grid - New'!K:K,MATCH('Insertion Order - New'!$B17,'Media Grid - New'!B:B,0)))</f>
        <v/>
      </c>
      <c r="I17" s="78"/>
      <c r="J17" s="79" t="str">
        <f t="shared" si="0"/>
        <v/>
      </c>
      <c r="K17" s="80" t="str">
        <f t="shared" si="1"/>
        <v/>
      </c>
      <c r="L17" s="81" t="str">
        <f>IF($B17="","",INDEX('Media Grid - New'!H:H,MATCH('Insertion Order - New'!$B17,'Media Grid - New'!B:B,0)))</f>
        <v/>
      </c>
      <c r="M17" s="82" t="str">
        <f t="shared" si="2"/>
        <v/>
      </c>
      <c r="N17" s="83" t="str">
        <f t="shared" si="3"/>
        <v/>
      </c>
      <c r="O17" s="84" t="str">
        <f t="shared" si="4"/>
        <v/>
      </c>
    </row>
    <row r="18" spans="1:154" s="39" customFormat="1" ht="60.75" customHeight="1" thickBot="1" x14ac:dyDescent="0.3">
      <c r="A18" s="69"/>
      <c r="B18" s="276"/>
      <c r="C18" s="277"/>
      <c r="D18" s="74"/>
      <c r="E18" s="74"/>
      <c r="F18" s="75"/>
      <c r="G18" s="76" t="str">
        <f>IF(B18="","",INDEX('Media Grid - New'!I:I,MATCH('Insertion Order - New'!B18,'Media Grid - New'!B:B,0)))</f>
        <v/>
      </c>
      <c r="H18" s="77" t="str">
        <f>IF($B18="","",INDEX('Media Grid - New'!K:K,MATCH('Insertion Order - New'!$B18,'Media Grid - New'!B:B,0)))</f>
        <v/>
      </c>
      <c r="I18" s="78"/>
      <c r="J18" s="79" t="str">
        <f t="shared" si="0"/>
        <v/>
      </c>
      <c r="K18" s="80" t="str">
        <f t="shared" si="1"/>
        <v/>
      </c>
      <c r="L18" s="81" t="str">
        <f>IF($B18="","",INDEX('Media Grid - New'!H:H,MATCH('Insertion Order - New'!$B18,'Media Grid - New'!B:B,0)))</f>
        <v/>
      </c>
      <c r="M18" s="82" t="str">
        <f t="shared" si="2"/>
        <v/>
      </c>
      <c r="N18" s="83" t="str">
        <f t="shared" si="3"/>
        <v/>
      </c>
      <c r="O18" s="84" t="str">
        <f t="shared" si="4"/>
        <v/>
      </c>
    </row>
    <row r="19" spans="1:154" s="39" customFormat="1" ht="60.75" customHeight="1" thickBot="1" x14ac:dyDescent="0.3">
      <c r="A19" s="69"/>
      <c r="B19" s="276"/>
      <c r="C19" s="277"/>
      <c r="D19" s="74"/>
      <c r="E19" s="74"/>
      <c r="F19" s="75"/>
      <c r="G19" s="76" t="str">
        <f>IF(B19="","",INDEX('Media Grid - New'!I:I,MATCH('Insertion Order - New'!B19,'Media Grid - New'!B:B,0)))</f>
        <v/>
      </c>
      <c r="H19" s="77" t="str">
        <f>IF($B19="","",INDEX('Media Grid - New'!K:K,MATCH('Insertion Order - New'!$B19,'Media Grid - New'!B:B,0)))</f>
        <v/>
      </c>
      <c r="I19" s="78"/>
      <c r="J19" s="79" t="str">
        <f t="shared" si="0"/>
        <v/>
      </c>
      <c r="K19" s="80" t="str">
        <f t="shared" si="1"/>
        <v/>
      </c>
      <c r="L19" s="81" t="str">
        <f>IF($B19="","",INDEX('Media Grid - New'!H:H,MATCH('Insertion Order - New'!$B19,'Media Grid - New'!B:B,0)))</f>
        <v/>
      </c>
      <c r="M19" s="82" t="str">
        <f t="shared" si="2"/>
        <v/>
      </c>
      <c r="N19" s="83" t="str">
        <f t="shared" si="3"/>
        <v/>
      </c>
      <c r="O19" s="84" t="str">
        <f t="shared" si="4"/>
        <v/>
      </c>
    </row>
    <row r="20" spans="1:154" s="39" customFormat="1" ht="60.75" customHeight="1" thickBot="1" x14ac:dyDescent="0.3">
      <c r="A20" s="69"/>
      <c r="B20" s="276"/>
      <c r="C20" s="277"/>
      <c r="D20" s="74"/>
      <c r="E20" s="74"/>
      <c r="F20" s="75"/>
      <c r="G20" s="76" t="str">
        <f>IF(B20="","",INDEX('Media Grid - New'!I:I,MATCH('Insertion Order - New'!B20,'Media Grid - New'!B:B,0)))</f>
        <v/>
      </c>
      <c r="H20" s="77" t="str">
        <f>IF($B20="","",INDEX('Media Grid - New'!K:K,MATCH('Insertion Order - New'!$B20,'Media Grid - New'!B:B,0)))</f>
        <v/>
      </c>
      <c r="I20" s="78"/>
      <c r="J20" s="79" t="str">
        <f t="shared" si="0"/>
        <v/>
      </c>
      <c r="K20" s="80" t="str">
        <f t="shared" si="1"/>
        <v/>
      </c>
      <c r="L20" s="81" t="str">
        <f>IF($B20="","",INDEX('Media Grid - New'!H:H,MATCH('Insertion Order - New'!$B20,'Media Grid - New'!B:B,0)))</f>
        <v/>
      </c>
      <c r="M20" s="82" t="str">
        <f t="shared" si="2"/>
        <v/>
      </c>
      <c r="N20" s="83" t="str">
        <f t="shared" si="3"/>
        <v/>
      </c>
      <c r="O20" s="84" t="str">
        <f t="shared" si="4"/>
        <v/>
      </c>
    </row>
    <row r="21" spans="1:154" s="39" customFormat="1" ht="60.75" customHeight="1" thickBot="1" x14ac:dyDescent="0.3">
      <c r="A21" s="69"/>
      <c r="B21" s="276"/>
      <c r="C21" s="277"/>
      <c r="D21" s="74"/>
      <c r="E21" s="74"/>
      <c r="F21" s="75"/>
      <c r="G21" s="76" t="str">
        <f>IF(B21="","",INDEX('Media Grid - New'!I:I,MATCH('Insertion Order - New'!B21,'Media Grid - New'!B:B,0)))</f>
        <v/>
      </c>
      <c r="H21" s="77" t="str">
        <f>IF($B21="","",INDEX('Media Grid - New'!K:K,MATCH('Insertion Order - New'!$B21,'Media Grid - New'!B:B,0)))</f>
        <v/>
      </c>
      <c r="I21" s="78"/>
      <c r="J21" s="79" t="str">
        <f t="shared" si="0"/>
        <v/>
      </c>
      <c r="K21" s="80" t="str">
        <f t="shared" si="1"/>
        <v/>
      </c>
      <c r="L21" s="81" t="str">
        <f>IF($B21="","",INDEX('Media Grid - New'!H:H,MATCH('Insertion Order - New'!$B21,'Media Grid - New'!B:B,0)))</f>
        <v/>
      </c>
      <c r="M21" s="82" t="str">
        <f t="shared" si="2"/>
        <v/>
      </c>
      <c r="N21" s="83" t="str">
        <f t="shared" si="3"/>
        <v/>
      </c>
      <c r="O21" s="84" t="str">
        <f t="shared" si="4"/>
        <v/>
      </c>
    </row>
    <row r="22" spans="1:154" s="39" customFormat="1" ht="60.75" customHeight="1" thickBot="1" x14ac:dyDescent="0.3">
      <c r="A22" s="69"/>
      <c r="B22" s="276"/>
      <c r="C22" s="277"/>
      <c r="D22" s="74"/>
      <c r="E22" s="74"/>
      <c r="F22" s="75"/>
      <c r="G22" s="76" t="str">
        <f>IF(B22="","",INDEX('Media Grid - New'!I:I,MATCH('Insertion Order - New'!B22,'Media Grid - New'!B:B,0)))</f>
        <v/>
      </c>
      <c r="H22" s="77" t="str">
        <f>IF($B22="","",INDEX('Media Grid - New'!K:K,MATCH('Insertion Order - New'!$B22,'Media Grid - New'!B:B,0)))</f>
        <v/>
      </c>
      <c r="I22" s="78"/>
      <c r="J22" s="79" t="str">
        <f t="shared" si="0"/>
        <v/>
      </c>
      <c r="K22" s="80" t="str">
        <f t="shared" si="1"/>
        <v/>
      </c>
      <c r="L22" s="81" t="str">
        <f>IF($B22="","",INDEX('Media Grid - New'!H:H,MATCH('Insertion Order - New'!$B22,'Media Grid - New'!B:B,0)))</f>
        <v/>
      </c>
      <c r="M22" s="82" t="str">
        <f t="shared" si="2"/>
        <v/>
      </c>
      <c r="N22" s="83" t="str">
        <f t="shared" si="3"/>
        <v/>
      </c>
      <c r="O22" s="84" t="str">
        <f t="shared" si="4"/>
        <v/>
      </c>
    </row>
    <row r="23" spans="1:154" s="39" customFormat="1" ht="60.75" customHeight="1" thickBot="1" x14ac:dyDescent="0.3">
      <c r="A23" s="69"/>
      <c r="B23" s="276"/>
      <c r="C23" s="277"/>
      <c r="D23" s="74"/>
      <c r="E23" s="74"/>
      <c r="F23" s="75"/>
      <c r="G23" s="76" t="str">
        <f>IF(B23="","",INDEX('Media Grid - New'!I:I,MATCH('Insertion Order - New'!B23,'Media Grid - New'!B:B,0)))</f>
        <v/>
      </c>
      <c r="H23" s="77" t="str">
        <f>IF($B23="","",INDEX('Media Grid - New'!K:K,MATCH('Insertion Order - New'!$B23,'Media Grid - New'!B:B,0)))</f>
        <v/>
      </c>
      <c r="I23" s="78"/>
      <c r="J23" s="79" t="str">
        <f t="shared" si="0"/>
        <v/>
      </c>
      <c r="K23" s="80" t="str">
        <f t="shared" si="1"/>
        <v/>
      </c>
      <c r="L23" s="81" t="str">
        <f>IF($B23="","",INDEX('Media Grid - New'!H:H,MATCH('Insertion Order - New'!$B23,'Media Grid - New'!B:B,0)))</f>
        <v/>
      </c>
      <c r="M23" s="82" t="str">
        <f t="shared" si="2"/>
        <v/>
      </c>
      <c r="N23" s="83" t="str">
        <f t="shared" si="3"/>
        <v/>
      </c>
      <c r="O23" s="84" t="str">
        <f t="shared" si="4"/>
        <v/>
      </c>
    </row>
    <row r="24" spans="1:154" s="39" customFormat="1" ht="60.75" customHeight="1" thickBot="1" x14ac:dyDescent="0.3">
      <c r="A24" s="69"/>
      <c r="B24" s="276"/>
      <c r="C24" s="277"/>
      <c r="D24" s="74"/>
      <c r="E24" s="74"/>
      <c r="F24" s="75"/>
      <c r="G24" s="76" t="str">
        <f>IF(B24="","",INDEX('Media Grid - New'!I:I,MATCH('Insertion Order - New'!B24,'Media Grid - New'!B:B,0)))</f>
        <v/>
      </c>
      <c r="H24" s="77" t="str">
        <f>IF($B24="","",INDEX('Media Grid - New'!K:K,MATCH('Insertion Order - New'!$B24,'Media Grid - New'!B:B,0)))</f>
        <v/>
      </c>
      <c r="I24" s="78"/>
      <c r="J24" s="79" t="str">
        <f t="shared" si="0"/>
        <v/>
      </c>
      <c r="K24" s="80" t="str">
        <f t="shared" si="1"/>
        <v/>
      </c>
      <c r="L24" s="81" t="str">
        <f>IF($B24="","",INDEX('Media Grid - New'!H:H,MATCH('Insertion Order - New'!$B24,'Media Grid - New'!B:B,0)))</f>
        <v/>
      </c>
      <c r="M24" s="82" t="str">
        <f t="shared" si="2"/>
        <v/>
      </c>
      <c r="N24" s="83" t="str">
        <f t="shared" si="3"/>
        <v/>
      </c>
      <c r="O24" s="84" t="str">
        <f t="shared" si="4"/>
        <v/>
      </c>
    </row>
    <row r="25" spans="1:154" s="39" customFormat="1" ht="60.75" customHeight="1" x14ac:dyDescent="0.25">
      <c r="A25" s="69"/>
      <c r="B25" s="85" t="s">
        <v>148</v>
      </c>
      <c r="C25" s="86"/>
      <c r="D25" s="87"/>
      <c r="E25" s="87"/>
      <c r="F25" s="87"/>
      <c r="G25" s="88"/>
      <c r="H25" s="88"/>
      <c r="I25" s="89"/>
      <c r="J25" s="90"/>
      <c r="K25" s="91"/>
      <c r="L25" s="92">
        <f>SUM(K13:K24)</f>
        <v>0</v>
      </c>
      <c r="M25" s="93"/>
      <c r="N25" s="93">
        <f>SUM(M13:M24)</f>
        <v>0</v>
      </c>
      <c r="O25" s="93">
        <f>SUM(N13:N24)</f>
        <v>0</v>
      </c>
      <c r="P25" s="90"/>
    </row>
    <row r="26" spans="1:154" customFormat="1" ht="60.75" customHeight="1" x14ac:dyDescent="0.25">
      <c r="B26" s="278" t="s">
        <v>130</v>
      </c>
      <c r="C26" s="278"/>
      <c r="D26" s="66" t="s">
        <v>131</v>
      </c>
      <c r="E26" s="66" t="s">
        <v>132</v>
      </c>
      <c r="F26" s="278" t="s">
        <v>133</v>
      </c>
      <c r="G26" s="278"/>
      <c r="H26" s="278"/>
      <c r="I26" s="65"/>
      <c r="J26" s="68"/>
      <c r="K26" s="279"/>
      <c r="L26" s="27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row>
    <row r="27" spans="1:154" customFormat="1" ht="60.75" customHeight="1" x14ac:dyDescent="0.25">
      <c r="B27" s="273" t="s">
        <v>149</v>
      </c>
      <c r="C27" s="274"/>
      <c r="D27" s="70" t="s">
        <v>136</v>
      </c>
      <c r="E27" s="70" t="s">
        <v>137</v>
      </c>
      <c r="F27" s="273" t="s">
        <v>138</v>
      </c>
      <c r="G27" s="275"/>
      <c r="H27" s="274"/>
      <c r="I27" s="72" t="s">
        <v>8</v>
      </c>
      <c r="J27" s="72" t="s">
        <v>150</v>
      </c>
      <c r="K27" s="72" t="s">
        <v>151</v>
      </c>
      <c r="L27" s="71" t="s">
        <v>152</v>
      </c>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row>
    <row r="28" spans="1:154" customFormat="1" ht="60.75" customHeight="1" thickBot="1" x14ac:dyDescent="0.3">
      <c r="B28" s="265"/>
      <c r="C28" s="266"/>
      <c r="D28" s="74"/>
      <c r="E28" s="74"/>
      <c r="F28" s="267"/>
      <c r="G28" s="268"/>
      <c r="H28" s="269"/>
      <c r="I28" s="94"/>
      <c r="J28" s="95">
        <f>I28*F28</f>
        <v>0</v>
      </c>
      <c r="K28" s="95">
        <f>I28*0.85</f>
        <v>0</v>
      </c>
      <c r="L28" s="95">
        <f>K28*F28</f>
        <v>0</v>
      </c>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row>
    <row r="29" spans="1:154" customFormat="1" ht="60.75" customHeight="1" thickBot="1" x14ac:dyDescent="0.3">
      <c r="B29" s="265"/>
      <c r="C29" s="266"/>
      <c r="D29" s="74"/>
      <c r="E29" s="74"/>
      <c r="F29" s="267"/>
      <c r="G29" s="268"/>
      <c r="H29" s="269"/>
      <c r="I29" s="96"/>
      <c r="J29" s="95">
        <f>I29*F29</f>
        <v>0</v>
      </c>
      <c r="K29" s="95">
        <f>I29*0.85</f>
        <v>0</v>
      </c>
      <c r="L29" s="95">
        <f>K29*F29</f>
        <v>0</v>
      </c>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row>
    <row r="30" spans="1:154" customFormat="1" ht="60.75" customHeight="1" thickBot="1" x14ac:dyDescent="0.3">
      <c r="B30" s="265"/>
      <c r="C30" s="266"/>
      <c r="D30" s="74"/>
      <c r="E30" s="74"/>
      <c r="F30" s="267"/>
      <c r="G30" s="268"/>
      <c r="H30" s="269"/>
      <c r="I30" s="96"/>
      <c r="J30" s="95">
        <f>I30*F30</f>
        <v>0</v>
      </c>
      <c r="K30" s="95">
        <f>I30*0.85</f>
        <v>0</v>
      </c>
      <c r="L30" s="95">
        <f>K30*F30</f>
        <v>0</v>
      </c>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row>
    <row r="31" spans="1:154" customFormat="1" ht="60.75" customHeight="1" thickBot="1" x14ac:dyDescent="0.3">
      <c r="B31" s="265"/>
      <c r="C31" s="266"/>
      <c r="D31" s="74"/>
      <c r="E31" s="74"/>
      <c r="F31" s="267"/>
      <c r="G31" s="268"/>
      <c r="H31" s="269"/>
      <c r="I31" s="96"/>
      <c r="J31" s="95">
        <f>I31*F31</f>
        <v>0</v>
      </c>
      <c r="K31" s="95">
        <f>I31*0.85</f>
        <v>0</v>
      </c>
      <c r="L31" s="95">
        <f>K31*F31</f>
        <v>0</v>
      </c>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row>
    <row r="32" spans="1:154" s="39" customFormat="1" ht="60.75" customHeight="1" x14ac:dyDescent="0.25">
      <c r="A32" s="69"/>
      <c r="B32" s="85" t="s">
        <v>148</v>
      </c>
      <c r="C32" s="86"/>
      <c r="D32" s="87"/>
      <c r="E32" s="87"/>
      <c r="F32" s="87"/>
      <c r="G32" s="88"/>
      <c r="H32" s="88"/>
      <c r="I32" s="89"/>
      <c r="J32" s="90"/>
      <c r="K32" s="91"/>
      <c r="L32" s="97">
        <f>SUM(L28:L31)</f>
        <v>0</v>
      </c>
    </row>
    <row r="33" spans="1:154" s="39" customFormat="1" ht="78" customHeight="1" x14ac:dyDescent="0.25">
      <c r="B33" s="98"/>
      <c r="C33" s="98"/>
      <c r="D33" s="98"/>
      <c r="E33" s="98"/>
      <c r="F33" s="98"/>
      <c r="G33" s="98"/>
      <c r="H33" s="98"/>
      <c r="I33" s="99"/>
      <c r="J33" s="100"/>
      <c r="K33" s="101"/>
      <c r="L33" s="102" t="s">
        <v>153</v>
      </c>
    </row>
    <row r="34" spans="1:154" customFormat="1" ht="60.75" customHeight="1" x14ac:dyDescent="0.25">
      <c r="B34" s="273" t="s">
        <v>154</v>
      </c>
      <c r="C34" s="274"/>
      <c r="D34" s="70" t="s">
        <v>136</v>
      </c>
      <c r="E34" s="70" t="s">
        <v>137</v>
      </c>
      <c r="F34" s="273" t="s">
        <v>138</v>
      </c>
      <c r="G34" s="275"/>
      <c r="H34" s="274"/>
      <c r="I34" s="72" t="s">
        <v>8</v>
      </c>
      <c r="J34" s="72" t="s">
        <v>150</v>
      </c>
      <c r="K34" s="72" t="s">
        <v>151</v>
      </c>
      <c r="L34" s="71" t="s">
        <v>152</v>
      </c>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row>
    <row r="35" spans="1:154" customFormat="1" ht="60.75" customHeight="1" thickBot="1" x14ac:dyDescent="0.3">
      <c r="B35" s="265"/>
      <c r="C35" s="266"/>
      <c r="D35" s="74"/>
      <c r="E35" s="74"/>
      <c r="F35" s="267"/>
      <c r="G35" s="268"/>
      <c r="H35" s="269"/>
      <c r="I35" s="96"/>
      <c r="J35" s="95">
        <f>I35*F35</f>
        <v>0</v>
      </c>
      <c r="K35" s="95">
        <f>I35</f>
        <v>0</v>
      </c>
      <c r="L35" s="95">
        <f>K35*F35</f>
        <v>0</v>
      </c>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row>
    <row r="36" spans="1:154" customFormat="1" ht="60.75" customHeight="1" thickBot="1" x14ac:dyDescent="0.3">
      <c r="B36" s="265"/>
      <c r="C36" s="266"/>
      <c r="D36" s="74"/>
      <c r="E36" s="74"/>
      <c r="F36" s="267"/>
      <c r="G36" s="268"/>
      <c r="H36" s="269"/>
      <c r="I36" s="96"/>
      <c r="J36" s="95">
        <f>I36*F36</f>
        <v>0</v>
      </c>
      <c r="K36" s="95">
        <f>I36</f>
        <v>0</v>
      </c>
      <c r="L36" s="95">
        <f>K36*F36</f>
        <v>0</v>
      </c>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row>
    <row r="37" spans="1:154" customFormat="1" ht="60.75" customHeight="1" thickBot="1" x14ac:dyDescent="0.3">
      <c r="B37" s="265"/>
      <c r="C37" s="266"/>
      <c r="D37" s="74"/>
      <c r="E37" s="74"/>
      <c r="F37" s="267"/>
      <c r="G37" s="268"/>
      <c r="H37" s="269"/>
      <c r="I37" s="96"/>
      <c r="J37" s="95">
        <f>I37*F37</f>
        <v>0</v>
      </c>
      <c r="K37" s="95">
        <f>I37</f>
        <v>0</v>
      </c>
      <c r="L37" s="95">
        <f>K37*F37</f>
        <v>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row>
    <row r="38" spans="1:154" customFormat="1" ht="60.75" customHeight="1" thickBot="1" x14ac:dyDescent="0.3">
      <c r="B38" s="265"/>
      <c r="C38" s="266"/>
      <c r="D38" s="74"/>
      <c r="E38" s="74"/>
      <c r="F38" s="267"/>
      <c r="G38" s="268"/>
      <c r="H38" s="269"/>
      <c r="I38" s="96"/>
      <c r="J38" s="95">
        <f>I38*F38</f>
        <v>0</v>
      </c>
      <c r="K38" s="95">
        <f>I38</f>
        <v>0</v>
      </c>
      <c r="L38" s="95">
        <f>K38*F38</f>
        <v>0</v>
      </c>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row>
    <row r="39" spans="1:154" s="39" customFormat="1" ht="60.75" customHeight="1" x14ac:dyDescent="0.25">
      <c r="A39" s="69"/>
      <c r="B39" s="85" t="s">
        <v>148</v>
      </c>
      <c r="C39" s="86"/>
      <c r="D39" s="87"/>
      <c r="E39" s="87"/>
      <c r="F39" s="87"/>
      <c r="G39" s="88"/>
      <c r="H39" s="88"/>
      <c r="I39" s="89"/>
      <c r="J39" s="90"/>
      <c r="K39" s="91"/>
      <c r="L39" s="97">
        <f>SUM(L35:L38)</f>
        <v>0</v>
      </c>
    </row>
    <row r="40" spans="1:154" s="39" customFormat="1" ht="60.75" customHeight="1" x14ac:dyDescent="0.25">
      <c r="B40" s="98"/>
      <c r="C40" s="98"/>
      <c r="D40" s="98"/>
      <c r="E40" s="98"/>
      <c r="F40" s="98"/>
      <c r="G40" s="98"/>
      <c r="H40" s="98"/>
      <c r="I40" s="99"/>
      <c r="J40" s="100"/>
      <c r="K40" s="101"/>
      <c r="L40" s="102"/>
    </row>
    <row r="41" spans="1:154" s="39" customFormat="1" ht="60.75" customHeight="1" x14ac:dyDescent="0.25">
      <c r="A41" s="69"/>
      <c r="B41" s="103" t="s">
        <v>155</v>
      </c>
      <c r="C41" s="104"/>
      <c r="D41" s="105"/>
      <c r="E41" s="105"/>
      <c r="F41" s="105"/>
      <c r="G41" s="106"/>
      <c r="H41" s="106"/>
      <c r="I41" s="107"/>
      <c r="J41" s="108"/>
      <c r="K41" s="109"/>
      <c r="L41" s="110">
        <f>L32+L25+L39</f>
        <v>0</v>
      </c>
    </row>
    <row r="42" spans="1:154" s="39" customFormat="1" ht="60.75" customHeight="1" x14ac:dyDescent="0.25">
      <c r="A42" s="69"/>
      <c r="B42" s="111" t="s">
        <v>156</v>
      </c>
      <c r="C42" s="112"/>
      <c r="D42" s="113"/>
      <c r="E42" s="113"/>
      <c r="F42" s="113"/>
      <c r="G42" s="114"/>
      <c r="H42" s="114"/>
      <c r="I42" s="115"/>
      <c r="J42" s="116"/>
      <c r="K42" s="116"/>
      <c r="L42" s="117">
        <f>O25+SUM(J28:J31)+SUM(J35:J38)</f>
        <v>0</v>
      </c>
    </row>
    <row r="43" spans="1:154" s="39" customFormat="1" ht="85" customHeight="1" x14ac:dyDescent="0.25">
      <c r="B43" s="270" t="s">
        <v>157</v>
      </c>
      <c r="C43" s="270"/>
      <c r="D43" s="270"/>
      <c r="E43" s="270"/>
      <c r="F43" s="270"/>
      <c r="G43" s="270"/>
      <c r="H43" s="270"/>
      <c r="I43" s="270"/>
      <c r="J43" s="270"/>
      <c r="K43" s="270"/>
      <c r="L43" s="270"/>
    </row>
    <row r="44" spans="1:154" s="39" customFormat="1" ht="60.75" customHeight="1" x14ac:dyDescent="0.25">
      <c r="B44" s="118" t="s">
        <v>158</v>
      </c>
      <c r="C44" s="119" t="s">
        <v>159</v>
      </c>
      <c r="D44" s="120"/>
      <c r="E44" s="120"/>
      <c r="F44" s="120"/>
      <c r="G44" s="120"/>
      <c r="H44" s="120"/>
      <c r="I44" s="118" t="s">
        <v>160</v>
      </c>
      <c r="J44" s="271" t="s">
        <v>161</v>
      </c>
      <c r="K44" s="271"/>
      <c r="L44" s="272"/>
    </row>
    <row r="45" spans="1:154" s="39" customFormat="1" ht="60.75" customHeight="1" x14ac:dyDescent="0.25">
      <c r="B45" s="118" t="s">
        <v>162</v>
      </c>
      <c r="C45" s="119" t="s">
        <v>159</v>
      </c>
      <c r="D45" s="120"/>
      <c r="E45" s="120"/>
      <c r="F45" s="120"/>
      <c r="G45" s="120"/>
      <c r="H45" s="120"/>
      <c r="I45" s="121"/>
      <c r="J45" s="122"/>
      <c r="K45" s="122"/>
      <c r="L45" s="123"/>
    </row>
    <row r="46" spans="1:154" s="39" customFormat="1" ht="165" customHeight="1" x14ac:dyDescent="0.25">
      <c r="B46" s="264" t="s">
        <v>163</v>
      </c>
      <c r="C46" s="264"/>
      <c r="D46" s="264"/>
      <c r="E46" s="264"/>
      <c r="F46" s="264"/>
      <c r="G46" s="264"/>
      <c r="H46" s="264"/>
      <c r="I46" s="264"/>
      <c r="J46" s="264"/>
      <c r="K46" s="264"/>
      <c r="L46" s="264"/>
    </row>
    <row r="47" spans="1:154" s="39" customFormat="1" ht="78" customHeight="1" x14ac:dyDescent="0.25">
      <c r="B47" s="98"/>
      <c r="C47" s="98"/>
      <c r="D47" s="98"/>
      <c r="E47" s="98"/>
      <c r="F47" s="98"/>
      <c r="G47" s="98"/>
      <c r="H47" s="98"/>
      <c r="I47" s="99"/>
      <c r="J47" s="100"/>
      <c r="K47" s="100"/>
      <c r="L47" s="124"/>
    </row>
    <row r="48" spans="1:154" s="39" customFormat="1" ht="78" customHeight="1" x14ac:dyDescent="0.25">
      <c r="B48" s="98"/>
      <c r="C48" s="98"/>
      <c r="D48" s="98"/>
      <c r="E48" s="98"/>
      <c r="F48" s="98"/>
      <c r="G48" s="98"/>
      <c r="H48" s="98"/>
      <c r="I48" s="99"/>
      <c r="J48" s="100"/>
      <c r="K48" s="100"/>
      <c r="L48" s="124"/>
    </row>
    <row r="49" spans="2:12" s="39" customFormat="1" ht="78" customHeight="1" x14ac:dyDescent="0.25">
      <c r="B49" s="125"/>
      <c r="C49" s="125"/>
      <c r="D49" s="125"/>
      <c r="E49" s="125"/>
      <c r="F49" s="125"/>
      <c r="G49" s="125"/>
      <c r="H49" s="125"/>
      <c r="I49" s="126"/>
      <c r="J49" s="127"/>
      <c r="K49" s="127"/>
      <c r="L49" s="128"/>
    </row>
    <row r="50" spans="2:12" s="39" customFormat="1" ht="78" customHeight="1" x14ac:dyDescent="0.25">
      <c r="B50" s="125"/>
      <c r="C50" s="125"/>
      <c r="D50" s="125"/>
      <c r="E50" s="125"/>
      <c r="F50" s="125"/>
      <c r="G50" s="125"/>
      <c r="H50" s="125"/>
      <c r="I50" s="126"/>
      <c r="J50" s="127"/>
      <c r="K50" s="127"/>
      <c r="L50" s="128"/>
    </row>
    <row r="51" spans="2:12" s="39" customFormat="1" ht="78" customHeight="1" x14ac:dyDescent="0.25">
      <c r="B51" s="125"/>
      <c r="C51" s="125"/>
      <c r="D51" s="125"/>
      <c r="E51" s="125"/>
      <c r="F51" s="125"/>
      <c r="G51" s="125"/>
      <c r="H51" s="125"/>
      <c r="I51" s="129"/>
      <c r="J51" s="130"/>
      <c r="K51" s="130"/>
    </row>
    <row r="52" spans="2:12" s="39" customFormat="1" ht="78" customHeight="1" x14ac:dyDescent="0.25">
      <c r="C52" s="50"/>
      <c r="D52" s="50"/>
      <c r="E52" s="50"/>
      <c r="F52" s="50"/>
      <c r="G52" s="50"/>
      <c r="H52" s="50"/>
      <c r="I52" s="50"/>
      <c r="J52" s="65"/>
      <c r="K52" s="65"/>
    </row>
    <row r="53" spans="2:12" s="39" customFormat="1" ht="78" customHeight="1" x14ac:dyDescent="0.25">
      <c r="C53" s="50"/>
      <c r="D53" s="50"/>
      <c r="E53" s="50"/>
      <c r="F53" s="50"/>
      <c r="G53" s="50"/>
      <c r="H53" s="50"/>
      <c r="I53" s="50"/>
      <c r="J53" s="65"/>
      <c r="K53" s="65"/>
    </row>
    <row r="54" spans="2:12" s="39" customFormat="1" ht="78" customHeight="1" x14ac:dyDescent="0.25">
      <c r="C54" s="50"/>
      <c r="D54" s="50"/>
      <c r="E54" s="50"/>
      <c r="F54" s="50"/>
      <c r="G54" s="50"/>
      <c r="H54" s="50"/>
      <c r="I54" s="50"/>
      <c r="J54" s="65"/>
      <c r="K54" s="65"/>
    </row>
    <row r="55" spans="2:12" s="39" customFormat="1" ht="78" customHeight="1" x14ac:dyDescent="0.25">
      <c r="C55" s="50"/>
      <c r="D55" s="50"/>
      <c r="E55" s="50"/>
      <c r="F55" s="50"/>
      <c r="G55" s="50"/>
      <c r="H55" s="50"/>
      <c r="I55" s="50"/>
      <c r="J55" s="65"/>
      <c r="K55" s="65"/>
    </row>
    <row r="56" spans="2:12" s="39" customFormat="1" ht="78" customHeight="1" x14ac:dyDescent="0.25">
      <c r="C56" s="50"/>
      <c r="D56" s="50"/>
      <c r="E56" s="50"/>
      <c r="F56" s="50"/>
      <c r="G56" s="50"/>
      <c r="H56" s="50"/>
      <c r="I56" s="50"/>
      <c r="J56" s="65"/>
      <c r="K56" s="65"/>
    </row>
    <row r="57" spans="2:12" s="39" customFormat="1" ht="78" customHeight="1" x14ac:dyDescent="0.25">
      <c r="C57" s="50"/>
      <c r="D57" s="50"/>
      <c r="E57" s="50"/>
      <c r="F57" s="50"/>
      <c r="G57" s="50"/>
      <c r="H57" s="50"/>
      <c r="I57" s="50"/>
      <c r="J57" s="65"/>
      <c r="K57" s="65"/>
    </row>
    <row r="58" spans="2:12" s="39" customFormat="1" ht="78" customHeight="1" x14ac:dyDescent="0.25">
      <c r="C58" s="50"/>
      <c r="D58" s="50"/>
      <c r="E58" s="50"/>
      <c r="F58" s="50"/>
      <c r="G58" s="50"/>
      <c r="H58" s="50"/>
      <c r="I58" s="50"/>
      <c r="J58" s="65"/>
      <c r="K58" s="65"/>
    </row>
    <row r="59" spans="2:12" s="39" customFormat="1" ht="78" customHeight="1" x14ac:dyDescent="0.25">
      <c r="C59" s="50"/>
      <c r="D59" s="50"/>
      <c r="E59" s="50"/>
      <c r="F59" s="50"/>
      <c r="G59" s="50"/>
      <c r="H59" s="50"/>
      <c r="I59" s="50"/>
      <c r="J59" s="65"/>
      <c r="K59" s="65"/>
    </row>
    <row r="60" spans="2:12" s="39" customFormat="1" ht="78" customHeight="1" x14ac:dyDescent="0.25">
      <c r="C60" s="50"/>
      <c r="D60" s="50"/>
      <c r="E60" s="50"/>
      <c r="F60" s="50"/>
      <c r="G60" s="50"/>
      <c r="H60" s="50"/>
      <c r="I60" s="50"/>
      <c r="J60" s="65"/>
      <c r="K60" s="65"/>
    </row>
    <row r="61" spans="2:12" s="39" customFormat="1" ht="78" customHeight="1" x14ac:dyDescent="0.25">
      <c r="C61" s="50"/>
      <c r="D61" s="50"/>
      <c r="E61" s="50"/>
      <c r="F61" s="50"/>
      <c r="G61" s="50"/>
      <c r="H61" s="50"/>
      <c r="I61" s="50"/>
      <c r="J61" s="65"/>
      <c r="K61" s="65"/>
    </row>
    <row r="62" spans="2:12" s="39" customFormat="1" ht="78" customHeight="1" x14ac:dyDescent="0.25">
      <c r="C62" s="50"/>
      <c r="D62" s="50"/>
      <c r="E62" s="50"/>
      <c r="F62" s="50"/>
      <c r="G62" s="50"/>
      <c r="H62" s="50"/>
      <c r="I62" s="50"/>
      <c r="J62" s="65"/>
      <c r="K62" s="65"/>
    </row>
    <row r="63" spans="2:12" s="39" customFormat="1" ht="78" customHeight="1" x14ac:dyDescent="0.25">
      <c r="C63" s="50"/>
      <c r="D63" s="50"/>
      <c r="E63" s="50"/>
      <c r="F63" s="50"/>
      <c r="G63" s="50"/>
      <c r="H63" s="50"/>
      <c r="I63" s="50"/>
      <c r="J63" s="65"/>
      <c r="K63" s="65"/>
    </row>
    <row r="64" spans="2:12" s="39" customFormat="1" ht="78" customHeight="1" x14ac:dyDescent="0.25">
      <c r="C64" s="50"/>
      <c r="D64" s="50"/>
      <c r="E64" s="50"/>
      <c r="F64" s="50"/>
      <c r="G64" s="50"/>
      <c r="H64" s="50"/>
      <c r="I64" s="50"/>
      <c r="J64" s="65"/>
      <c r="K64" s="65"/>
    </row>
    <row r="65" spans="3:11" s="39" customFormat="1" ht="78" customHeight="1" x14ac:dyDescent="0.25">
      <c r="C65" s="50"/>
      <c r="D65" s="50"/>
      <c r="E65" s="50"/>
      <c r="F65" s="50"/>
      <c r="G65" s="50"/>
      <c r="H65" s="50"/>
      <c r="I65" s="50"/>
      <c r="J65" s="65"/>
      <c r="K65" s="65"/>
    </row>
    <row r="66" spans="3:11" s="39" customFormat="1" ht="78" customHeight="1" x14ac:dyDescent="0.25">
      <c r="C66" s="50"/>
      <c r="D66" s="50"/>
      <c r="E66" s="50"/>
      <c r="F66" s="50"/>
      <c r="G66" s="50"/>
      <c r="H66" s="50"/>
      <c r="I66" s="50"/>
      <c r="J66" s="65"/>
      <c r="K66" s="65"/>
    </row>
    <row r="67" spans="3:11" s="39" customFormat="1" ht="78" customHeight="1" x14ac:dyDescent="0.25">
      <c r="C67" s="50"/>
      <c r="D67" s="50"/>
      <c r="E67" s="50"/>
      <c r="F67" s="50"/>
      <c r="G67" s="50"/>
      <c r="H67" s="50"/>
      <c r="I67" s="50"/>
      <c r="J67" s="65"/>
      <c r="K67" s="65"/>
    </row>
    <row r="68" spans="3:11" s="39" customFormat="1" ht="78" customHeight="1" x14ac:dyDescent="0.25">
      <c r="C68" s="50"/>
      <c r="D68" s="50"/>
      <c r="E68" s="50"/>
      <c r="F68" s="50"/>
      <c r="G68" s="50"/>
      <c r="H68" s="50"/>
      <c r="I68" s="50"/>
      <c r="J68" s="65"/>
      <c r="K68" s="65"/>
    </row>
    <row r="69" spans="3:11" s="39" customFormat="1" ht="78" customHeight="1" x14ac:dyDescent="0.25">
      <c r="C69" s="50"/>
      <c r="D69" s="50"/>
      <c r="E69" s="50"/>
      <c r="F69" s="50"/>
      <c r="G69" s="50"/>
      <c r="H69" s="50"/>
      <c r="I69" s="50"/>
      <c r="J69" s="65"/>
      <c r="K69" s="65"/>
    </row>
    <row r="70" spans="3:11" s="39" customFormat="1" ht="78" customHeight="1" x14ac:dyDescent="0.25">
      <c r="C70" s="50"/>
      <c r="D70" s="50"/>
      <c r="E70" s="50"/>
      <c r="F70" s="50"/>
      <c r="G70" s="50"/>
      <c r="H70" s="50"/>
      <c r="I70" s="50"/>
      <c r="J70" s="65"/>
      <c r="K70" s="65"/>
    </row>
    <row r="71" spans="3:11" s="39" customFormat="1" ht="78" customHeight="1" x14ac:dyDescent="0.25">
      <c r="C71" s="50"/>
      <c r="D71" s="50"/>
      <c r="E71" s="50"/>
      <c r="F71" s="50"/>
      <c r="G71" s="50"/>
      <c r="H71" s="50"/>
      <c r="I71" s="50"/>
      <c r="J71" s="65"/>
      <c r="K71" s="65"/>
    </row>
    <row r="72" spans="3:11" s="39" customFormat="1" ht="78" customHeight="1" x14ac:dyDescent="0.25">
      <c r="C72" s="50"/>
      <c r="D72" s="50"/>
      <c r="E72" s="50"/>
      <c r="F72" s="50"/>
      <c r="G72" s="50"/>
      <c r="H72" s="50"/>
      <c r="I72" s="50"/>
      <c r="J72" s="65"/>
      <c r="K72" s="65"/>
    </row>
    <row r="73" spans="3:11" s="39" customFormat="1" ht="78" customHeight="1" x14ac:dyDescent="0.25">
      <c r="C73" s="50"/>
      <c r="D73" s="50"/>
      <c r="E73" s="50"/>
      <c r="F73" s="50"/>
      <c r="G73" s="50"/>
      <c r="H73" s="50"/>
      <c r="I73" s="50"/>
      <c r="J73" s="65"/>
      <c r="K73" s="65"/>
    </row>
    <row r="74" spans="3:11" s="39" customFormat="1" ht="78" customHeight="1" x14ac:dyDescent="0.25">
      <c r="C74" s="50"/>
      <c r="D74" s="50"/>
      <c r="E74" s="50"/>
      <c r="F74" s="50"/>
      <c r="G74" s="50"/>
      <c r="H74" s="50"/>
      <c r="I74" s="50"/>
      <c r="J74" s="65"/>
      <c r="K74" s="65"/>
    </row>
    <row r="75" spans="3:11" s="39" customFormat="1" ht="78" customHeight="1" x14ac:dyDescent="0.25">
      <c r="C75" s="50"/>
      <c r="D75" s="50"/>
      <c r="E75" s="50"/>
      <c r="F75" s="50"/>
      <c r="G75" s="50"/>
      <c r="H75" s="50"/>
      <c r="I75" s="50"/>
      <c r="J75" s="65"/>
      <c r="K75" s="65"/>
    </row>
    <row r="76" spans="3:11" s="39" customFormat="1" ht="78" customHeight="1" x14ac:dyDescent="0.25">
      <c r="C76" s="50"/>
      <c r="D76" s="50"/>
      <c r="E76" s="50"/>
      <c r="F76" s="50"/>
      <c r="G76" s="50"/>
      <c r="H76" s="50"/>
      <c r="I76" s="50"/>
      <c r="J76" s="65"/>
      <c r="K76" s="65"/>
    </row>
    <row r="77" spans="3:11" s="39" customFormat="1" ht="78" customHeight="1" x14ac:dyDescent="0.25">
      <c r="C77" s="50"/>
      <c r="D77" s="50"/>
      <c r="E77" s="50"/>
      <c r="F77" s="50"/>
      <c r="G77" s="50"/>
      <c r="H77" s="50"/>
      <c r="I77" s="50"/>
      <c r="J77" s="65"/>
      <c r="K77" s="65"/>
    </row>
    <row r="78" spans="3:11" s="39" customFormat="1" ht="78" customHeight="1" x14ac:dyDescent="0.25">
      <c r="C78" s="50"/>
      <c r="D78" s="50"/>
      <c r="E78" s="50"/>
      <c r="F78" s="50"/>
      <c r="G78" s="50"/>
      <c r="H78" s="50"/>
      <c r="I78" s="50"/>
      <c r="J78" s="65"/>
      <c r="K78" s="65"/>
    </row>
    <row r="79" spans="3:11" s="39" customFormat="1" ht="78" customHeight="1" x14ac:dyDescent="0.25">
      <c r="C79" s="50"/>
      <c r="D79" s="50"/>
      <c r="E79" s="50"/>
      <c r="F79" s="50"/>
      <c r="G79" s="50"/>
      <c r="H79" s="50"/>
      <c r="I79" s="50"/>
      <c r="J79" s="65"/>
      <c r="K79" s="65"/>
    </row>
    <row r="80" spans="3:11" s="39" customFormat="1" ht="78" customHeight="1" x14ac:dyDescent="0.25">
      <c r="C80" s="50"/>
      <c r="D80" s="50"/>
      <c r="E80" s="50"/>
      <c r="F80" s="50"/>
      <c r="G80" s="50"/>
      <c r="H80" s="50"/>
      <c r="I80" s="50"/>
      <c r="J80" s="65"/>
      <c r="K80" s="65"/>
    </row>
    <row r="81" spans="3:11" x14ac:dyDescent="0.25">
      <c r="C81" s="50"/>
      <c r="D81" s="50"/>
      <c r="E81" s="50"/>
      <c r="F81" s="50"/>
      <c r="G81" s="50"/>
      <c r="H81" s="50"/>
      <c r="I81" s="50"/>
      <c r="J81" s="65"/>
      <c r="K81" s="65"/>
    </row>
    <row r="82" spans="3:11" x14ac:dyDescent="0.25">
      <c r="C82" s="50"/>
      <c r="D82" s="50"/>
      <c r="E82" s="50"/>
      <c r="F82" s="50"/>
      <c r="G82" s="50"/>
      <c r="H82" s="50"/>
      <c r="I82" s="50"/>
      <c r="J82" s="65"/>
      <c r="K82" s="65"/>
    </row>
    <row r="83" spans="3:11" x14ac:dyDescent="0.25">
      <c r="C83" s="50"/>
      <c r="D83" s="50"/>
      <c r="E83" s="50"/>
      <c r="F83" s="50"/>
      <c r="G83" s="50"/>
      <c r="H83" s="50"/>
      <c r="I83" s="50"/>
      <c r="J83" s="65"/>
      <c r="K83" s="65"/>
    </row>
    <row r="84" spans="3:11" x14ac:dyDescent="0.25">
      <c r="C84" s="50"/>
      <c r="D84" s="50"/>
      <c r="E84" s="50"/>
      <c r="F84" s="50"/>
      <c r="G84" s="50"/>
      <c r="H84" s="50"/>
      <c r="I84" s="50"/>
      <c r="J84" s="65"/>
      <c r="K84" s="65"/>
    </row>
    <row r="85" spans="3:11" x14ac:dyDescent="0.25">
      <c r="C85" s="50"/>
      <c r="D85" s="50"/>
      <c r="E85" s="50"/>
      <c r="F85" s="50"/>
      <c r="G85" s="50"/>
      <c r="H85" s="50"/>
      <c r="I85" s="50"/>
      <c r="J85" s="65"/>
      <c r="K85" s="65"/>
    </row>
    <row r="86" spans="3:11" x14ac:dyDescent="0.25">
      <c r="C86" s="50"/>
      <c r="D86" s="50"/>
      <c r="E86" s="50"/>
      <c r="F86" s="50"/>
      <c r="G86" s="50"/>
      <c r="H86" s="50"/>
      <c r="I86" s="50"/>
      <c r="J86" s="65"/>
      <c r="K86" s="65"/>
    </row>
    <row r="87" spans="3:11" x14ac:dyDescent="0.25">
      <c r="C87" s="50"/>
      <c r="D87" s="50"/>
      <c r="E87" s="50"/>
      <c r="F87" s="50"/>
      <c r="G87" s="50"/>
      <c r="H87" s="50"/>
      <c r="I87" s="50"/>
      <c r="J87" s="65"/>
      <c r="K87" s="65"/>
    </row>
    <row r="88" spans="3:11" x14ac:dyDescent="0.25">
      <c r="C88" s="50"/>
      <c r="D88" s="50"/>
      <c r="E88" s="50"/>
      <c r="F88" s="50"/>
      <c r="G88" s="50"/>
      <c r="H88" s="50"/>
      <c r="I88" s="50"/>
      <c r="J88" s="65"/>
      <c r="K88" s="65"/>
    </row>
    <row r="89" spans="3:11" x14ac:dyDescent="0.25">
      <c r="C89" s="50"/>
      <c r="D89" s="50"/>
      <c r="E89" s="50"/>
      <c r="F89" s="50"/>
      <c r="G89" s="50"/>
      <c r="H89" s="50"/>
      <c r="I89" s="50"/>
      <c r="J89" s="65"/>
      <c r="K89" s="65"/>
    </row>
  </sheetData>
  <sheetProtection algorithmName="SHA-512" hashValue="96KxdYPUQfxPopThEx1uWBQOlmz1GoHwEUDJmtbZvG2gIRZJs9lsDOpPoflipgAdSl01R0ftVBFRGlnn9xZkZw==" saltValue="0XJnXI8Z9g8dSS6a/HNhWA==" spinCount="100000" sheet="1" objects="1" scenarios="1"/>
  <protectedRanges>
    <protectedRange sqref="B35:F38 B13:F24 B28:F31" name="Range1"/>
    <protectedRange sqref="B44:L45" name="Range3"/>
    <protectedRange sqref="E4:L8" name="Range4"/>
    <protectedRange sqref="B2:C9" name="Range5"/>
  </protectedRanges>
  <mergeCells count="43">
    <mergeCell ref="B14:C14"/>
    <mergeCell ref="B15:C15"/>
    <mergeCell ref="B16:C16"/>
    <mergeCell ref="K9:L9"/>
    <mergeCell ref="K10:L10"/>
    <mergeCell ref="B11:C11"/>
    <mergeCell ref="J11:K11"/>
    <mergeCell ref="B12:C12"/>
    <mergeCell ref="B13:C13"/>
    <mergeCell ref="B28:C28"/>
    <mergeCell ref="F28:H28"/>
    <mergeCell ref="B26:C26"/>
    <mergeCell ref="B17:C17"/>
    <mergeCell ref="B18:C18"/>
    <mergeCell ref="B20:C20"/>
    <mergeCell ref="B21:C21"/>
    <mergeCell ref="B22:C22"/>
    <mergeCell ref="B23:C23"/>
    <mergeCell ref="B19:C19"/>
    <mergeCell ref="B24:C24"/>
    <mergeCell ref="F26:H26"/>
    <mergeCell ref="K26:L26"/>
    <mergeCell ref="B27:C27"/>
    <mergeCell ref="F27:H27"/>
    <mergeCell ref="B29:C29"/>
    <mergeCell ref="F29:H29"/>
    <mergeCell ref="B30:C30"/>
    <mergeCell ref="F30:H30"/>
    <mergeCell ref="B31:C31"/>
    <mergeCell ref="F31:H31"/>
    <mergeCell ref="B34:C34"/>
    <mergeCell ref="F34:H34"/>
    <mergeCell ref="B35:C35"/>
    <mergeCell ref="F35:H35"/>
    <mergeCell ref="B36:C36"/>
    <mergeCell ref="F36:H36"/>
    <mergeCell ref="B46:L46"/>
    <mergeCell ref="B37:C37"/>
    <mergeCell ref="F37:H37"/>
    <mergeCell ref="B38:C38"/>
    <mergeCell ref="F38:H38"/>
    <mergeCell ref="B43:L43"/>
    <mergeCell ref="J44:L44"/>
  </mergeCells>
  <dataValidations count="1">
    <dataValidation allowBlank="1" showInputMessage="1" showErrorMessage="1" sqref="B35:C38" xr:uid="{00000000-0002-0000-0200-000000000000}"/>
  </dataValidations>
  <pageMargins left="0.25" right="0.25" top="0.75" bottom="0.75" header="0.3" footer="0.3"/>
  <pageSetup scale="49" fitToHeight="0"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'Wholesale Rate Card - New'!$B$7:$B$59</xm:f>
          </x14:formula1>
          <xm:sqref>B13:C24</xm:sqref>
        </x14:dataValidation>
        <x14:dataValidation type="list" allowBlank="1" showInputMessage="1" showErrorMessage="1" xr:uid="{00000000-0002-0000-0200-000002000000}">
          <x14:formula1>
            <xm:f>'Wholesale Rate Card - New'!$H$7:$H$11</xm:f>
          </x14:formula1>
          <xm:sqref>B28:C31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1875"/>
  <sheetViews>
    <sheetView zoomScale="130" zoomScaleNormal="130" workbookViewId="0">
      <selection activeCell="C22" sqref="C22"/>
    </sheetView>
  </sheetViews>
  <sheetFormatPr baseColWidth="10" defaultColWidth="8.83203125" defaultRowHeight="15" x14ac:dyDescent="0.2"/>
  <cols>
    <col min="1" max="1" width="58.5" style="36" bestFit="1" customWidth="1"/>
    <col min="2" max="2" width="51.6640625" style="36" bestFit="1" customWidth="1"/>
    <col min="3" max="3" width="26.1640625" style="36" bestFit="1" customWidth="1"/>
    <col min="4" max="5" width="26" style="36" bestFit="1" customWidth="1"/>
    <col min="6" max="6" width="3.6640625" customWidth="1"/>
    <col min="7" max="7" width="31.5" bestFit="1" customWidth="1"/>
    <col min="8" max="8" width="51.6640625" style="36" bestFit="1" customWidth="1"/>
    <col min="9" max="9" width="26.1640625" style="36" bestFit="1" customWidth="1"/>
    <col min="10" max="11" width="26" style="36" bestFit="1" customWidth="1"/>
    <col min="12" max="14" width="3.6640625" customWidth="1"/>
    <col min="15" max="15" width="12" style="36" customWidth="1"/>
  </cols>
  <sheetData>
    <row r="1" spans="1:15" x14ac:dyDescent="0.2">
      <c r="A1" s="132" t="s">
        <v>164</v>
      </c>
      <c r="B1" s="132" t="s">
        <v>1</v>
      </c>
      <c r="C1" s="132" t="s">
        <v>2</v>
      </c>
      <c r="D1" s="132" t="s">
        <v>3</v>
      </c>
      <c r="E1" s="132" t="s">
        <v>4</v>
      </c>
      <c r="G1" s="132" t="s">
        <v>165</v>
      </c>
      <c r="H1" s="132" t="s">
        <v>1</v>
      </c>
      <c r="I1" s="132" t="s">
        <v>2</v>
      </c>
      <c r="J1" s="132" t="s">
        <v>3</v>
      </c>
      <c r="K1" s="132" t="s">
        <v>4</v>
      </c>
      <c r="O1" s="132" t="s">
        <v>166</v>
      </c>
    </row>
    <row r="2" spans="1:15" x14ac:dyDescent="0.2">
      <c r="A2" s="36" t="s">
        <v>91</v>
      </c>
      <c r="B2" s="36" t="s">
        <v>167</v>
      </c>
      <c r="C2" s="36" t="s">
        <v>168</v>
      </c>
      <c r="D2" s="36" t="s">
        <v>169</v>
      </c>
      <c r="E2" s="36" t="s">
        <v>170</v>
      </c>
      <c r="G2" s="36" t="s">
        <v>36</v>
      </c>
      <c r="H2" s="36" t="s">
        <v>171</v>
      </c>
      <c r="I2" s="36" t="s">
        <v>172</v>
      </c>
      <c r="J2" s="36" t="s">
        <v>169</v>
      </c>
      <c r="K2" s="36" t="s">
        <v>29</v>
      </c>
      <c r="O2" s="36" t="s">
        <v>17</v>
      </c>
    </row>
    <row r="3" spans="1:15" x14ac:dyDescent="0.2">
      <c r="A3" s="36" t="s">
        <v>93</v>
      </c>
      <c r="B3" s="36" t="s">
        <v>173</v>
      </c>
      <c r="C3" s="36" t="s">
        <v>168</v>
      </c>
      <c r="D3" s="36" t="s">
        <v>169</v>
      </c>
      <c r="E3" s="36" t="s">
        <v>174</v>
      </c>
      <c r="G3" s="36" t="s">
        <v>33</v>
      </c>
      <c r="H3" s="36" t="s">
        <v>175</v>
      </c>
      <c r="I3" s="36" t="s">
        <v>172</v>
      </c>
      <c r="J3" s="36" t="s">
        <v>169</v>
      </c>
      <c r="K3" s="36" t="s">
        <v>29</v>
      </c>
      <c r="O3" s="36" t="s">
        <v>18</v>
      </c>
    </row>
    <row r="4" spans="1:15" x14ac:dyDescent="0.2">
      <c r="A4" s="36" t="s">
        <v>83</v>
      </c>
      <c r="B4" s="36" t="s">
        <v>173</v>
      </c>
      <c r="C4" s="36" t="s">
        <v>172</v>
      </c>
      <c r="D4" s="36" t="s">
        <v>169</v>
      </c>
      <c r="E4" s="36" t="s">
        <v>176</v>
      </c>
      <c r="G4" s="36" t="s">
        <v>31</v>
      </c>
      <c r="H4" s="36" t="s">
        <v>175</v>
      </c>
      <c r="I4" s="36" t="s">
        <v>172</v>
      </c>
      <c r="J4" s="36" t="s">
        <v>169</v>
      </c>
      <c r="K4" s="36" t="s">
        <v>29</v>
      </c>
    </row>
    <row r="5" spans="1:15" x14ac:dyDescent="0.2">
      <c r="A5" s="36" t="s">
        <v>25</v>
      </c>
      <c r="B5" s="36" t="s">
        <v>177</v>
      </c>
      <c r="C5" s="36" t="s">
        <v>172</v>
      </c>
      <c r="D5" s="36" t="s">
        <v>178</v>
      </c>
      <c r="E5" s="36" t="s">
        <v>176</v>
      </c>
      <c r="G5" s="36" t="s">
        <v>27</v>
      </c>
      <c r="H5" s="36" t="s">
        <v>175</v>
      </c>
      <c r="I5" s="36" t="s">
        <v>172</v>
      </c>
      <c r="J5" s="36" t="s">
        <v>169</v>
      </c>
      <c r="K5" s="36" t="s">
        <v>29</v>
      </c>
    </row>
    <row r="6" spans="1:15" x14ac:dyDescent="0.2">
      <c r="A6" s="36" t="s">
        <v>32</v>
      </c>
      <c r="B6" s="36" t="s">
        <v>179</v>
      </c>
      <c r="C6" s="36" t="s">
        <v>172</v>
      </c>
      <c r="D6" s="36" t="s">
        <v>178</v>
      </c>
      <c r="E6" s="36" t="s">
        <v>174</v>
      </c>
      <c r="G6" s="36" t="s">
        <v>38</v>
      </c>
      <c r="H6" s="36" t="s">
        <v>175</v>
      </c>
      <c r="I6" s="36" t="s">
        <v>172</v>
      </c>
      <c r="J6" s="36" t="s">
        <v>169</v>
      </c>
      <c r="K6" s="36" t="s">
        <v>29</v>
      </c>
    </row>
    <row r="7" spans="1:15" x14ac:dyDescent="0.2">
      <c r="A7" s="36" t="s">
        <v>30</v>
      </c>
      <c r="B7" s="36" t="s">
        <v>179</v>
      </c>
      <c r="C7" s="36" t="s">
        <v>172</v>
      </c>
      <c r="D7" s="36" t="s">
        <v>178</v>
      </c>
      <c r="E7" s="36" t="s">
        <v>86</v>
      </c>
    </row>
    <row r="8" spans="1:15" x14ac:dyDescent="0.2">
      <c r="A8" s="36" t="s">
        <v>49</v>
      </c>
      <c r="B8" s="36" t="s">
        <v>177</v>
      </c>
      <c r="C8" s="36" t="s">
        <v>180</v>
      </c>
      <c r="D8" s="36" t="s">
        <v>178</v>
      </c>
      <c r="E8" s="36" t="s">
        <v>170</v>
      </c>
    </row>
    <row r="9" spans="1:15" x14ac:dyDescent="0.2">
      <c r="A9" s="36" t="s">
        <v>42</v>
      </c>
      <c r="B9" s="36" t="s">
        <v>181</v>
      </c>
      <c r="C9" s="36" t="s">
        <v>172</v>
      </c>
      <c r="D9" s="36" t="s">
        <v>169</v>
      </c>
      <c r="E9" s="36" t="s">
        <v>182</v>
      </c>
    </row>
    <row r="10" spans="1:15" x14ac:dyDescent="0.2">
      <c r="A10" s="36" t="s">
        <v>41</v>
      </c>
      <c r="B10" s="36" t="s">
        <v>181</v>
      </c>
      <c r="C10" s="36" t="s">
        <v>172</v>
      </c>
      <c r="D10" s="36" t="s">
        <v>169</v>
      </c>
      <c r="E10" s="36" t="s">
        <v>182</v>
      </c>
    </row>
    <row r="11" spans="1:15" x14ac:dyDescent="0.2">
      <c r="A11" s="36" t="s">
        <v>46</v>
      </c>
      <c r="B11" s="36" t="s">
        <v>183</v>
      </c>
      <c r="C11" s="36" t="s">
        <v>172</v>
      </c>
      <c r="D11" s="36" t="s">
        <v>169</v>
      </c>
      <c r="E11" s="36" t="s">
        <v>184</v>
      </c>
    </row>
    <row r="12" spans="1:15" x14ac:dyDescent="0.2">
      <c r="A12" s="36" t="s">
        <v>44</v>
      </c>
      <c r="B12" s="36" t="s">
        <v>185</v>
      </c>
      <c r="C12" s="36" t="s">
        <v>172</v>
      </c>
      <c r="D12" s="36" t="s">
        <v>169</v>
      </c>
      <c r="E12" s="36" t="s">
        <v>186</v>
      </c>
    </row>
    <row r="13" spans="1:15" x14ac:dyDescent="0.2">
      <c r="A13" s="36" t="s">
        <v>47</v>
      </c>
      <c r="B13" s="36" t="s">
        <v>187</v>
      </c>
      <c r="C13" s="36" t="s">
        <v>172</v>
      </c>
      <c r="D13" s="36" t="s">
        <v>169</v>
      </c>
      <c r="E13" s="36" t="s">
        <v>174</v>
      </c>
    </row>
    <row r="14" spans="1:15" x14ac:dyDescent="0.2">
      <c r="A14" s="36" t="s">
        <v>51</v>
      </c>
      <c r="B14" s="36" t="s">
        <v>183</v>
      </c>
      <c r="C14" s="36" t="s">
        <v>180</v>
      </c>
      <c r="D14" s="36" t="s">
        <v>178</v>
      </c>
      <c r="E14" s="36" t="s">
        <v>176</v>
      </c>
    </row>
    <row r="15" spans="1:15" x14ac:dyDescent="0.2">
      <c r="A15" s="36" t="s">
        <v>55</v>
      </c>
      <c r="B15" s="36" t="s">
        <v>185</v>
      </c>
      <c r="C15" s="36" t="s">
        <v>172</v>
      </c>
      <c r="D15" s="36" t="s">
        <v>169</v>
      </c>
      <c r="E15" s="36" t="s">
        <v>176</v>
      </c>
    </row>
    <row r="16" spans="1:15" x14ac:dyDescent="0.2">
      <c r="A16" s="36" t="s">
        <v>85</v>
      </c>
      <c r="B16" s="36" t="s">
        <v>183</v>
      </c>
      <c r="C16" s="36" t="s">
        <v>188</v>
      </c>
      <c r="D16" s="36" t="s">
        <v>169</v>
      </c>
      <c r="E16" s="36" t="s">
        <v>86</v>
      </c>
    </row>
    <row r="17" spans="1:5" x14ac:dyDescent="0.2">
      <c r="A17" s="36" t="s">
        <v>87</v>
      </c>
      <c r="B17" s="36" t="s">
        <v>183</v>
      </c>
      <c r="C17" s="36" t="s">
        <v>172</v>
      </c>
      <c r="D17" s="36" t="s">
        <v>169</v>
      </c>
      <c r="E17" s="36" t="s">
        <v>86</v>
      </c>
    </row>
    <row r="18" spans="1:5" x14ac:dyDescent="0.2">
      <c r="A18" s="36" t="s">
        <v>88</v>
      </c>
      <c r="B18" s="36" t="s">
        <v>183</v>
      </c>
      <c r="C18" s="36" t="s">
        <v>172</v>
      </c>
      <c r="D18" s="36" t="s">
        <v>169</v>
      </c>
      <c r="E18" s="36" t="s">
        <v>86</v>
      </c>
    </row>
    <row r="19" spans="1:5" x14ac:dyDescent="0.2">
      <c r="A19" s="36" t="s">
        <v>77</v>
      </c>
      <c r="B19" s="36" t="s">
        <v>183</v>
      </c>
      <c r="C19" s="36" t="s">
        <v>172</v>
      </c>
      <c r="D19" s="36" t="s">
        <v>169</v>
      </c>
      <c r="E19" s="36" t="s">
        <v>189</v>
      </c>
    </row>
    <row r="20" spans="1:5" x14ac:dyDescent="0.2">
      <c r="A20" s="36" t="s">
        <v>78</v>
      </c>
      <c r="B20" s="36" t="s">
        <v>183</v>
      </c>
      <c r="C20" s="36" t="s">
        <v>172</v>
      </c>
      <c r="D20" s="36" t="s">
        <v>169</v>
      </c>
      <c r="E20" s="36" t="s">
        <v>189</v>
      </c>
    </row>
    <row r="21" spans="1:5" x14ac:dyDescent="0.2">
      <c r="A21" s="36" t="s">
        <v>80</v>
      </c>
      <c r="B21" s="36" t="s">
        <v>183</v>
      </c>
      <c r="C21" s="36" t="s">
        <v>172</v>
      </c>
      <c r="D21" s="36" t="s">
        <v>169</v>
      </c>
      <c r="E21" s="36" t="s">
        <v>190</v>
      </c>
    </row>
    <row r="22" spans="1:5" x14ac:dyDescent="0.2">
      <c r="A22" s="36" t="s">
        <v>81</v>
      </c>
      <c r="B22" s="36" t="s">
        <v>187</v>
      </c>
      <c r="C22" s="36" t="s">
        <v>172</v>
      </c>
      <c r="D22" s="36" t="s">
        <v>169</v>
      </c>
      <c r="E22" s="36" t="s">
        <v>190</v>
      </c>
    </row>
    <row r="23" spans="1:5" x14ac:dyDescent="0.2">
      <c r="A23" s="36" t="s">
        <v>95</v>
      </c>
      <c r="B23" s="36" t="s">
        <v>191</v>
      </c>
      <c r="C23" s="36" t="s">
        <v>192</v>
      </c>
      <c r="D23" s="36" t="s">
        <v>193</v>
      </c>
      <c r="E23" s="36" t="s">
        <v>190</v>
      </c>
    </row>
    <row r="24" spans="1:5" x14ac:dyDescent="0.2">
      <c r="A24" s="36" t="s">
        <v>96</v>
      </c>
      <c r="B24" s="36" t="s">
        <v>185</v>
      </c>
      <c r="C24" s="36" t="s">
        <v>192</v>
      </c>
      <c r="D24" s="36" t="s">
        <v>193</v>
      </c>
      <c r="E24" s="36" t="s">
        <v>190</v>
      </c>
    </row>
    <row r="25" spans="1:5" x14ac:dyDescent="0.2">
      <c r="A25" s="36" t="s">
        <v>75</v>
      </c>
      <c r="B25" s="36" t="s">
        <v>185</v>
      </c>
      <c r="C25" s="36" t="s">
        <v>172</v>
      </c>
      <c r="D25" s="36" t="s">
        <v>194</v>
      </c>
      <c r="E25" s="36" t="s">
        <v>190</v>
      </c>
    </row>
    <row r="26" spans="1:5" x14ac:dyDescent="0.2">
      <c r="A26" s="36" t="s">
        <v>99</v>
      </c>
      <c r="B26" s="36" t="s">
        <v>183</v>
      </c>
      <c r="C26" s="36" t="s">
        <v>172</v>
      </c>
      <c r="D26" s="36" t="s">
        <v>169</v>
      </c>
      <c r="E26" s="36" t="s">
        <v>174</v>
      </c>
    </row>
    <row r="27" spans="1:5" x14ac:dyDescent="0.2">
      <c r="A27" s="36" t="s">
        <v>98</v>
      </c>
      <c r="B27" s="36" t="s">
        <v>183</v>
      </c>
      <c r="C27" s="36" t="s">
        <v>172</v>
      </c>
      <c r="D27" s="36" t="s">
        <v>169</v>
      </c>
      <c r="E27" s="36" t="s">
        <v>174</v>
      </c>
    </row>
    <row r="28" spans="1:5" x14ac:dyDescent="0.2">
      <c r="A28" s="36" t="s">
        <v>89</v>
      </c>
      <c r="B28" s="36" t="s">
        <v>183</v>
      </c>
      <c r="C28" s="36" t="s">
        <v>172</v>
      </c>
      <c r="D28" s="36" t="s">
        <v>169</v>
      </c>
      <c r="E28" s="36" t="s">
        <v>86</v>
      </c>
    </row>
    <row r="29" spans="1:5" x14ac:dyDescent="0.2">
      <c r="A29" s="36" t="s">
        <v>59</v>
      </c>
      <c r="B29" s="36" t="s">
        <v>183</v>
      </c>
      <c r="C29" s="36" t="s">
        <v>195</v>
      </c>
      <c r="D29" s="36" t="s">
        <v>169</v>
      </c>
      <c r="E29" s="36" t="s">
        <v>86</v>
      </c>
    </row>
    <row r="30" spans="1:5" x14ac:dyDescent="0.2">
      <c r="A30" s="36" t="s">
        <v>60</v>
      </c>
      <c r="B30" s="36" t="s">
        <v>183</v>
      </c>
      <c r="C30" s="36" t="s">
        <v>196</v>
      </c>
      <c r="D30" s="36" t="s">
        <v>169</v>
      </c>
      <c r="E30" s="36" t="s">
        <v>86</v>
      </c>
    </row>
    <row r="31" spans="1:5" x14ac:dyDescent="0.2">
      <c r="A31" s="36" t="s">
        <v>61</v>
      </c>
      <c r="B31" s="36" t="s">
        <v>183</v>
      </c>
      <c r="C31" s="36" t="s">
        <v>197</v>
      </c>
      <c r="D31" s="36" t="s">
        <v>169</v>
      </c>
      <c r="E31" s="36" t="s">
        <v>86</v>
      </c>
    </row>
    <row r="32" spans="1:5" x14ac:dyDescent="0.2">
      <c r="A32" s="36" t="s">
        <v>65</v>
      </c>
      <c r="B32" s="36" t="s">
        <v>183</v>
      </c>
      <c r="C32" s="36" t="s">
        <v>198</v>
      </c>
      <c r="D32" s="36" t="s">
        <v>169</v>
      </c>
      <c r="E32" s="36" t="s">
        <v>86</v>
      </c>
    </row>
    <row r="33" spans="1:5" x14ac:dyDescent="0.2">
      <c r="A33" s="36" t="s">
        <v>64</v>
      </c>
      <c r="B33" s="36" t="s">
        <v>183</v>
      </c>
      <c r="C33" s="36" t="s">
        <v>199</v>
      </c>
      <c r="D33" s="36" t="s">
        <v>169</v>
      </c>
      <c r="E33" s="36" t="s">
        <v>86</v>
      </c>
    </row>
    <row r="34" spans="1:5" x14ac:dyDescent="0.2">
      <c r="A34" s="36" t="s">
        <v>62</v>
      </c>
      <c r="B34" s="36" t="s">
        <v>183</v>
      </c>
      <c r="C34" s="36" t="s">
        <v>200</v>
      </c>
      <c r="D34" s="36" t="s">
        <v>169</v>
      </c>
      <c r="E34" s="36" t="s">
        <v>86</v>
      </c>
    </row>
    <row r="35" spans="1:5" x14ac:dyDescent="0.2">
      <c r="A35" s="36" t="s">
        <v>63</v>
      </c>
      <c r="B35" s="36" t="s">
        <v>183</v>
      </c>
      <c r="C35" s="36" t="s">
        <v>201</v>
      </c>
      <c r="D35" s="36" t="s">
        <v>169</v>
      </c>
      <c r="E35" s="36" t="s">
        <v>86</v>
      </c>
    </row>
    <row r="36" spans="1:5" x14ac:dyDescent="0.2">
      <c r="A36" s="36" t="s">
        <v>66</v>
      </c>
      <c r="B36" s="36" t="s">
        <v>183</v>
      </c>
      <c r="C36" s="36" t="s">
        <v>202</v>
      </c>
      <c r="D36" s="36" t="s">
        <v>169</v>
      </c>
      <c r="E36" s="36" t="s">
        <v>86</v>
      </c>
    </row>
    <row r="37" spans="1:5" x14ac:dyDescent="0.2">
      <c r="A37" s="36" t="s">
        <v>67</v>
      </c>
      <c r="B37" s="36" t="s">
        <v>183</v>
      </c>
      <c r="C37" s="36" t="s">
        <v>203</v>
      </c>
      <c r="D37" s="36" t="s">
        <v>169</v>
      </c>
      <c r="E37" s="36" t="s">
        <v>86</v>
      </c>
    </row>
    <row r="38" spans="1:5" x14ac:dyDescent="0.2">
      <c r="A38" s="36" t="s">
        <v>58</v>
      </c>
      <c r="B38" s="36" t="s">
        <v>183</v>
      </c>
      <c r="C38" s="36" t="s">
        <v>204</v>
      </c>
      <c r="D38" s="36" t="s">
        <v>169</v>
      </c>
      <c r="E38" s="36" t="s">
        <v>86</v>
      </c>
    </row>
    <row r="39" spans="1:5" x14ac:dyDescent="0.2">
      <c r="A39" s="36" t="s">
        <v>57</v>
      </c>
      <c r="B39" s="36" t="s">
        <v>183</v>
      </c>
      <c r="C39" s="36" t="s">
        <v>195</v>
      </c>
      <c r="D39" s="36" t="s">
        <v>169</v>
      </c>
      <c r="E39" s="36" t="s">
        <v>86</v>
      </c>
    </row>
    <row r="40" spans="1:5" x14ac:dyDescent="0.2">
      <c r="A40" s="36" t="s">
        <v>69</v>
      </c>
      <c r="B40" s="36" t="s">
        <v>183</v>
      </c>
      <c r="C40" s="36" t="s">
        <v>205</v>
      </c>
      <c r="D40" s="36" t="s">
        <v>169</v>
      </c>
      <c r="E40" s="36" t="s">
        <v>86</v>
      </c>
    </row>
    <row r="41" spans="1:5" x14ac:dyDescent="0.2">
      <c r="A41" s="36" t="s">
        <v>68</v>
      </c>
      <c r="B41" s="36" t="s">
        <v>183</v>
      </c>
      <c r="C41" s="36" t="s">
        <v>205</v>
      </c>
      <c r="D41" s="36" t="s">
        <v>169</v>
      </c>
      <c r="E41" s="36" t="s">
        <v>86</v>
      </c>
    </row>
    <row r="42" spans="1:5" x14ac:dyDescent="0.2">
      <c r="A42" s="36" t="s">
        <v>71</v>
      </c>
      <c r="B42" s="36" t="s">
        <v>183</v>
      </c>
      <c r="C42" s="36" t="s">
        <v>172</v>
      </c>
      <c r="D42" s="36" t="s">
        <v>169</v>
      </c>
      <c r="E42" s="36" t="s">
        <v>206</v>
      </c>
    </row>
    <row r="43" spans="1:5" x14ac:dyDescent="0.2">
      <c r="A43" s="36" t="s">
        <v>72</v>
      </c>
      <c r="B43" s="36" t="s">
        <v>183</v>
      </c>
      <c r="C43" s="36" t="s">
        <v>172</v>
      </c>
      <c r="D43" s="36" t="s">
        <v>169</v>
      </c>
      <c r="E43" s="36" t="s">
        <v>206</v>
      </c>
    </row>
    <row r="44" spans="1:5" x14ac:dyDescent="0.2">
      <c r="A44" s="36" t="s">
        <v>73</v>
      </c>
      <c r="B44" s="36" t="s">
        <v>183</v>
      </c>
      <c r="C44" s="36" t="s">
        <v>172</v>
      </c>
      <c r="D44" s="36" t="s">
        <v>169</v>
      </c>
      <c r="E44" s="36" t="s">
        <v>206</v>
      </c>
    </row>
    <row r="45" spans="1:5" x14ac:dyDescent="0.2">
      <c r="A45" s="36" t="s">
        <v>104</v>
      </c>
      <c r="B45" s="36" t="s">
        <v>183</v>
      </c>
      <c r="C45" s="36" t="s">
        <v>172</v>
      </c>
      <c r="D45" s="36" t="s">
        <v>169</v>
      </c>
      <c r="E45" s="36" t="s">
        <v>206</v>
      </c>
    </row>
    <row r="46" spans="1:5" x14ac:dyDescent="0.2">
      <c r="A46" s="36" t="s">
        <v>105</v>
      </c>
      <c r="B46" s="36" t="s">
        <v>183</v>
      </c>
      <c r="C46" s="36" t="s">
        <v>172</v>
      </c>
      <c r="D46" s="36" t="s">
        <v>169</v>
      </c>
      <c r="E46" s="36" t="s">
        <v>206</v>
      </c>
    </row>
    <row r="47" spans="1:5" x14ac:dyDescent="0.2">
      <c r="A47" s="36" t="s">
        <v>102</v>
      </c>
      <c r="B47" s="36" t="s">
        <v>183</v>
      </c>
      <c r="C47" s="36" t="s">
        <v>172</v>
      </c>
      <c r="D47" s="36" t="s">
        <v>169</v>
      </c>
      <c r="E47" s="36" t="s">
        <v>206</v>
      </c>
    </row>
    <row r="48" spans="1:5" x14ac:dyDescent="0.2">
      <c r="A48" s="36" t="s">
        <v>103</v>
      </c>
      <c r="B48" s="36" t="s">
        <v>183</v>
      </c>
      <c r="C48" s="36" t="s">
        <v>172</v>
      </c>
      <c r="D48" s="36" t="s">
        <v>169</v>
      </c>
      <c r="E48" s="36" t="s">
        <v>206</v>
      </c>
    </row>
    <row r="49" spans="1:5" x14ac:dyDescent="0.2">
      <c r="A49" s="36" t="s">
        <v>101</v>
      </c>
      <c r="B49" s="36" t="s">
        <v>183</v>
      </c>
      <c r="C49" s="36" t="s">
        <v>172</v>
      </c>
      <c r="D49" s="36" t="s">
        <v>169</v>
      </c>
      <c r="E49" s="36" t="s">
        <v>206</v>
      </c>
    </row>
    <row r="50" spans="1:5" hidden="1" x14ac:dyDescent="0.2">
      <c r="A50" s="36" t="s">
        <v>107</v>
      </c>
      <c r="B50" s="36" t="s">
        <v>183</v>
      </c>
      <c r="C50" s="36" t="s">
        <v>172</v>
      </c>
      <c r="D50" s="36" t="s">
        <v>169</v>
      </c>
      <c r="E50" s="36" t="s">
        <v>206</v>
      </c>
    </row>
    <row r="51" spans="1:5" hidden="1" x14ac:dyDescent="0.2">
      <c r="A51" s="36" t="s">
        <v>108</v>
      </c>
      <c r="B51" s="36" t="s">
        <v>183</v>
      </c>
      <c r="C51" s="36" t="s">
        <v>172</v>
      </c>
      <c r="D51" s="36" t="s">
        <v>169</v>
      </c>
      <c r="E51" s="36" t="s">
        <v>206</v>
      </c>
    </row>
    <row r="52" spans="1:5" hidden="1" x14ac:dyDescent="0.2">
      <c r="A52" s="36" t="s">
        <v>109</v>
      </c>
      <c r="B52" s="36" t="s">
        <v>183</v>
      </c>
      <c r="C52" s="36" t="s">
        <v>172</v>
      </c>
      <c r="D52" s="36" t="s">
        <v>169</v>
      </c>
      <c r="E52" s="36" t="s">
        <v>206</v>
      </c>
    </row>
    <row r="53" spans="1:5" hidden="1" x14ac:dyDescent="0.2">
      <c r="A53" s="36" t="s">
        <v>110</v>
      </c>
      <c r="B53" s="36" t="s">
        <v>183</v>
      </c>
      <c r="C53" s="36" t="s">
        <v>172</v>
      </c>
      <c r="D53" s="36" t="s">
        <v>169</v>
      </c>
      <c r="E53" s="36" t="s">
        <v>206</v>
      </c>
    </row>
    <row r="54" spans="1:5" hidden="1" x14ac:dyDescent="0.2">
      <c r="A54" s="36" t="s">
        <v>111</v>
      </c>
      <c r="B54" s="36" t="s">
        <v>183</v>
      </c>
      <c r="C54" s="36" t="s">
        <v>172</v>
      </c>
      <c r="D54" s="36" t="s">
        <v>169</v>
      </c>
      <c r="E54" s="36" t="s">
        <v>206</v>
      </c>
    </row>
    <row r="55" spans="1:5" x14ac:dyDescent="0.2">
      <c r="A55" s="36" t="s">
        <v>35</v>
      </c>
      <c r="B55" s="36" t="s">
        <v>191</v>
      </c>
      <c r="C55" s="36" t="s">
        <v>207</v>
      </c>
      <c r="D55" s="36" t="s">
        <v>208</v>
      </c>
      <c r="E55" s="36" t="s">
        <v>174</v>
      </c>
    </row>
    <row r="56" spans="1:5" x14ac:dyDescent="0.2">
      <c r="A56" s="36" t="s">
        <v>37</v>
      </c>
      <c r="B56" s="36" t="s">
        <v>191</v>
      </c>
      <c r="C56" s="36" t="s">
        <v>207</v>
      </c>
      <c r="D56" s="36" t="s">
        <v>208</v>
      </c>
      <c r="E56" s="36" t="s">
        <v>174</v>
      </c>
    </row>
    <row r="57" spans="1:5" x14ac:dyDescent="0.2">
      <c r="A57" s="36" t="s">
        <v>39</v>
      </c>
      <c r="B57" s="36" t="s">
        <v>191</v>
      </c>
      <c r="C57" s="36" t="s">
        <v>207</v>
      </c>
      <c r="D57" s="36" t="s">
        <v>208</v>
      </c>
      <c r="E57" s="36" t="s">
        <v>170</v>
      </c>
    </row>
    <row r="58" spans="1:5" x14ac:dyDescent="0.2">
      <c r="A58" s="36" t="s">
        <v>52</v>
      </c>
      <c r="B58" s="36" t="s">
        <v>183</v>
      </c>
      <c r="C58" s="36" t="s">
        <v>172</v>
      </c>
      <c r="D58" s="36" t="s">
        <v>169</v>
      </c>
      <c r="E58" s="36" t="s">
        <v>206</v>
      </c>
    </row>
    <row r="59" spans="1:5" x14ac:dyDescent="0.2">
      <c r="A59" s="36" t="s">
        <v>209</v>
      </c>
      <c r="B59" s="36" t="s">
        <v>210</v>
      </c>
      <c r="C59" s="36" t="s">
        <v>172</v>
      </c>
      <c r="D59" s="36" t="s">
        <v>169</v>
      </c>
      <c r="E59" s="36" t="s">
        <v>86</v>
      </c>
    </row>
    <row r="60" spans="1:5" x14ac:dyDescent="0.2">
      <c r="A60" s="36" t="s">
        <v>53</v>
      </c>
      <c r="B60" s="36" t="s">
        <v>181</v>
      </c>
      <c r="C60" s="36" t="s">
        <v>207</v>
      </c>
      <c r="D60" s="36" t="s">
        <v>207</v>
      </c>
      <c r="E60" s="36" t="s">
        <v>53</v>
      </c>
    </row>
    <row r="63" spans="1:5" x14ac:dyDescent="0.2">
      <c r="A63" s="36" t="s">
        <v>121</v>
      </c>
    </row>
    <row r="64" spans="1:5" x14ac:dyDescent="0.2">
      <c r="A64" s="36" t="s">
        <v>121</v>
      </c>
    </row>
    <row r="65" spans="1:1" x14ac:dyDescent="0.2">
      <c r="A65" s="36" t="s">
        <v>121</v>
      </c>
    </row>
    <row r="66" spans="1:1" x14ac:dyDescent="0.2">
      <c r="A66" s="36" t="s">
        <v>121</v>
      </c>
    </row>
    <row r="67" spans="1:1" x14ac:dyDescent="0.2">
      <c r="A67" s="36" t="s">
        <v>121</v>
      </c>
    </row>
    <row r="68" spans="1:1" x14ac:dyDescent="0.2">
      <c r="A68" s="36" t="s">
        <v>121</v>
      </c>
    </row>
    <row r="69" spans="1:1" x14ac:dyDescent="0.2">
      <c r="A69" s="36" t="s">
        <v>121</v>
      </c>
    </row>
    <row r="70" spans="1:1" x14ac:dyDescent="0.2">
      <c r="A70" s="36" t="s">
        <v>121</v>
      </c>
    </row>
    <row r="71" spans="1:1" x14ac:dyDescent="0.2">
      <c r="A71" s="36" t="s">
        <v>121</v>
      </c>
    </row>
    <row r="72" spans="1:1" x14ac:dyDescent="0.2">
      <c r="A72" s="36" t="s">
        <v>121</v>
      </c>
    </row>
    <row r="73" spans="1:1" x14ac:dyDescent="0.2">
      <c r="A73" s="36" t="s">
        <v>121</v>
      </c>
    </row>
    <row r="74" spans="1:1" x14ac:dyDescent="0.2">
      <c r="A74" s="36" t="s">
        <v>121</v>
      </c>
    </row>
    <row r="75" spans="1:1" x14ac:dyDescent="0.2">
      <c r="A75" s="36" t="s">
        <v>121</v>
      </c>
    </row>
    <row r="76" spans="1:1" x14ac:dyDescent="0.2">
      <c r="A76" s="36" t="s">
        <v>121</v>
      </c>
    </row>
    <row r="77" spans="1:1" x14ac:dyDescent="0.2">
      <c r="A77" s="36" t="s">
        <v>121</v>
      </c>
    </row>
    <row r="78" spans="1:1" x14ac:dyDescent="0.2">
      <c r="A78" s="36" t="s">
        <v>121</v>
      </c>
    </row>
    <row r="79" spans="1:1" x14ac:dyDescent="0.2">
      <c r="A79" s="36" t="s">
        <v>121</v>
      </c>
    </row>
    <row r="80" spans="1:1" x14ac:dyDescent="0.2">
      <c r="A80" s="36" t="s">
        <v>121</v>
      </c>
    </row>
    <row r="81" spans="1:1" x14ac:dyDescent="0.2">
      <c r="A81" s="36" t="s">
        <v>121</v>
      </c>
    </row>
    <row r="82" spans="1:1" x14ac:dyDescent="0.2">
      <c r="A82" s="36" t="s">
        <v>121</v>
      </c>
    </row>
    <row r="83" spans="1:1" x14ac:dyDescent="0.2">
      <c r="A83" s="36" t="s">
        <v>121</v>
      </c>
    </row>
    <row r="84" spans="1:1" x14ac:dyDescent="0.2">
      <c r="A84" s="36" t="s">
        <v>121</v>
      </c>
    </row>
    <row r="85" spans="1:1" x14ac:dyDescent="0.2">
      <c r="A85" s="36" t="s">
        <v>121</v>
      </c>
    </row>
    <row r="86" spans="1:1" x14ac:dyDescent="0.2">
      <c r="A86" s="36" t="s">
        <v>121</v>
      </c>
    </row>
    <row r="87" spans="1:1" x14ac:dyDescent="0.2">
      <c r="A87" s="36" t="s">
        <v>121</v>
      </c>
    </row>
    <row r="88" spans="1:1" x14ac:dyDescent="0.2">
      <c r="A88" s="36" t="s">
        <v>121</v>
      </c>
    </row>
    <row r="89" spans="1:1" x14ac:dyDescent="0.2">
      <c r="A89" s="36" t="s">
        <v>121</v>
      </c>
    </row>
    <row r="90" spans="1:1" x14ac:dyDescent="0.2">
      <c r="A90" s="36" t="s">
        <v>121</v>
      </c>
    </row>
    <row r="91" spans="1:1" x14ac:dyDescent="0.2">
      <c r="A91" s="36" t="s">
        <v>121</v>
      </c>
    </row>
    <row r="92" spans="1:1" x14ac:dyDescent="0.2">
      <c r="A92" s="36" t="s">
        <v>121</v>
      </c>
    </row>
    <row r="93" spans="1:1" x14ac:dyDescent="0.2">
      <c r="A93" s="36" t="s">
        <v>121</v>
      </c>
    </row>
    <row r="94" spans="1:1" x14ac:dyDescent="0.2">
      <c r="A94" s="36" t="s">
        <v>121</v>
      </c>
    </row>
    <row r="95" spans="1:1" x14ac:dyDescent="0.2">
      <c r="A95" s="36" t="s">
        <v>121</v>
      </c>
    </row>
    <row r="96" spans="1:1" x14ac:dyDescent="0.2">
      <c r="A96" s="36" t="s">
        <v>121</v>
      </c>
    </row>
    <row r="97" spans="1:1" x14ac:dyDescent="0.2">
      <c r="A97" s="36" t="s">
        <v>121</v>
      </c>
    </row>
    <row r="98" spans="1:1" x14ac:dyDescent="0.2">
      <c r="A98" s="36" t="s">
        <v>121</v>
      </c>
    </row>
    <row r="99" spans="1:1" x14ac:dyDescent="0.2">
      <c r="A99" s="36" t="s">
        <v>121</v>
      </c>
    </row>
    <row r="100" spans="1:1" x14ac:dyDescent="0.2">
      <c r="A100" s="36" t="s">
        <v>121</v>
      </c>
    </row>
    <row r="101" spans="1:1" x14ac:dyDescent="0.2">
      <c r="A101" s="36" t="s">
        <v>121</v>
      </c>
    </row>
    <row r="102" spans="1:1" x14ac:dyDescent="0.2">
      <c r="A102" s="36" t="s">
        <v>121</v>
      </c>
    </row>
    <row r="103" spans="1:1" x14ac:dyDescent="0.2">
      <c r="A103" s="36" t="s">
        <v>121</v>
      </c>
    </row>
    <row r="104" spans="1:1" x14ac:dyDescent="0.2">
      <c r="A104" s="36" t="s">
        <v>121</v>
      </c>
    </row>
    <row r="105" spans="1:1" x14ac:dyDescent="0.2">
      <c r="A105" s="36" t="s">
        <v>121</v>
      </c>
    </row>
    <row r="106" spans="1:1" x14ac:dyDescent="0.2">
      <c r="A106" s="36" t="s">
        <v>121</v>
      </c>
    </row>
    <row r="107" spans="1:1" x14ac:dyDescent="0.2">
      <c r="A107" s="36" t="s">
        <v>121</v>
      </c>
    </row>
    <row r="108" spans="1:1" x14ac:dyDescent="0.2">
      <c r="A108" s="36" t="s">
        <v>121</v>
      </c>
    </row>
    <row r="109" spans="1:1" x14ac:dyDescent="0.2">
      <c r="A109" s="36" t="s">
        <v>121</v>
      </c>
    </row>
    <row r="110" spans="1:1" x14ac:dyDescent="0.2">
      <c r="A110" s="36" t="s">
        <v>121</v>
      </c>
    </row>
    <row r="111" spans="1:1" x14ac:dyDescent="0.2">
      <c r="A111" s="36" t="s">
        <v>121</v>
      </c>
    </row>
    <row r="112" spans="1:1" x14ac:dyDescent="0.2">
      <c r="A112" s="36" t="s">
        <v>121</v>
      </c>
    </row>
    <row r="113" spans="1:1" x14ac:dyDescent="0.2">
      <c r="A113" s="36" t="s">
        <v>121</v>
      </c>
    </row>
    <row r="114" spans="1:1" x14ac:dyDescent="0.2">
      <c r="A114" s="36" t="s">
        <v>121</v>
      </c>
    </row>
    <row r="115" spans="1:1" x14ac:dyDescent="0.2">
      <c r="A115" s="36" t="s">
        <v>121</v>
      </c>
    </row>
    <row r="116" spans="1:1" x14ac:dyDescent="0.2">
      <c r="A116" s="36" t="s">
        <v>121</v>
      </c>
    </row>
    <row r="117" spans="1:1" x14ac:dyDescent="0.2">
      <c r="A117" s="36" t="s">
        <v>121</v>
      </c>
    </row>
    <row r="118" spans="1:1" x14ac:dyDescent="0.2">
      <c r="A118" s="36" t="s">
        <v>121</v>
      </c>
    </row>
    <row r="119" spans="1:1" x14ac:dyDescent="0.2">
      <c r="A119" s="36" t="s">
        <v>121</v>
      </c>
    </row>
    <row r="120" spans="1:1" x14ac:dyDescent="0.2">
      <c r="A120" s="36" t="s">
        <v>121</v>
      </c>
    </row>
    <row r="121" spans="1:1" x14ac:dyDescent="0.2">
      <c r="A121" s="36" t="s">
        <v>121</v>
      </c>
    </row>
    <row r="122" spans="1:1" x14ac:dyDescent="0.2">
      <c r="A122" s="36" t="s">
        <v>121</v>
      </c>
    </row>
    <row r="123" spans="1:1" x14ac:dyDescent="0.2">
      <c r="A123" s="36" t="s">
        <v>121</v>
      </c>
    </row>
    <row r="124" spans="1:1" x14ac:dyDescent="0.2">
      <c r="A124" s="36" t="s">
        <v>121</v>
      </c>
    </row>
    <row r="125" spans="1:1" x14ac:dyDescent="0.2">
      <c r="A125" s="36" t="s">
        <v>121</v>
      </c>
    </row>
    <row r="126" spans="1:1" x14ac:dyDescent="0.2">
      <c r="A126" s="36" t="s">
        <v>121</v>
      </c>
    </row>
    <row r="127" spans="1:1" x14ac:dyDescent="0.2">
      <c r="A127" s="36" t="s">
        <v>121</v>
      </c>
    </row>
    <row r="128" spans="1:1" x14ac:dyDescent="0.2">
      <c r="A128" s="36" t="s">
        <v>121</v>
      </c>
    </row>
    <row r="129" spans="1:1" x14ac:dyDescent="0.2">
      <c r="A129" s="36" t="s">
        <v>121</v>
      </c>
    </row>
    <row r="130" spans="1:1" x14ac:dyDescent="0.2">
      <c r="A130" s="36" t="s">
        <v>121</v>
      </c>
    </row>
    <row r="131" spans="1:1" x14ac:dyDescent="0.2">
      <c r="A131" s="36" t="s">
        <v>121</v>
      </c>
    </row>
    <row r="132" spans="1:1" x14ac:dyDescent="0.2">
      <c r="A132" s="36" t="s">
        <v>121</v>
      </c>
    </row>
    <row r="133" spans="1:1" x14ac:dyDescent="0.2">
      <c r="A133" s="36" t="s">
        <v>121</v>
      </c>
    </row>
    <row r="134" spans="1:1" x14ac:dyDescent="0.2">
      <c r="A134" s="36" t="s">
        <v>121</v>
      </c>
    </row>
    <row r="135" spans="1:1" x14ac:dyDescent="0.2">
      <c r="A135" s="36" t="s">
        <v>121</v>
      </c>
    </row>
    <row r="136" spans="1:1" x14ac:dyDescent="0.2">
      <c r="A136" s="36" t="s">
        <v>121</v>
      </c>
    </row>
    <row r="137" spans="1:1" x14ac:dyDescent="0.2">
      <c r="A137" s="36" t="s">
        <v>121</v>
      </c>
    </row>
    <row r="138" spans="1:1" x14ac:dyDescent="0.2">
      <c r="A138" s="36" t="s">
        <v>121</v>
      </c>
    </row>
    <row r="139" spans="1:1" x14ac:dyDescent="0.2">
      <c r="A139" s="36" t="s">
        <v>121</v>
      </c>
    </row>
    <row r="140" spans="1:1" x14ac:dyDescent="0.2">
      <c r="A140" s="36" t="s">
        <v>121</v>
      </c>
    </row>
    <row r="141" spans="1:1" x14ac:dyDescent="0.2">
      <c r="A141" s="36" t="s">
        <v>121</v>
      </c>
    </row>
    <row r="142" spans="1:1" x14ac:dyDescent="0.2">
      <c r="A142" s="36" t="s">
        <v>121</v>
      </c>
    </row>
    <row r="143" spans="1:1" x14ac:dyDescent="0.2">
      <c r="A143" s="36" t="s">
        <v>121</v>
      </c>
    </row>
    <row r="144" spans="1:1" x14ac:dyDescent="0.2">
      <c r="A144" s="36" t="s">
        <v>121</v>
      </c>
    </row>
    <row r="145" spans="1:1" x14ac:dyDescent="0.2">
      <c r="A145" s="36" t="s">
        <v>121</v>
      </c>
    </row>
    <row r="146" spans="1:1" x14ac:dyDescent="0.2">
      <c r="A146" s="36" t="s">
        <v>121</v>
      </c>
    </row>
    <row r="147" spans="1:1" x14ac:dyDescent="0.2">
      <c r="A147" s="36" t="s">
        <v>121</v>
      </c>
    </row>
    <row r="148" spans="1:1" x14ac:dyDescent="0.2">
      <c r="A148" s="36" t="s">
        <v>121</v>
      </c>
    </row>
    <row r="149" spans="1:1" x14ac:dyDescent="0.2">
      <c r="A149" s="36" t="s">
        <v>121</v>
      </c>
    </row>
    <row r="150" spans="1:1" x14ac:dyDescent="0.2">
      <c r="A150" s="36" t="s">
        <v>121</v>
      </c>
    </row>
    <row r="151" spans="1:1" x14ac:dyDescent="0.2">
      <c r="A151" s="36" t="s">
        <v>121</v>
      </c>
    </row>
    <row r="152" spans="1:1" x14ac:dyDescent="0.2">
      <c r="A152" s="36" t="s">
        <v>121</v>
      </c>
    </row>
    <row r="153" spans="1:1" x14ac:dyDescent="0.2">
      <c r="A153" s="36" t="s">
        <v>121</v>
      </c>
    </row>
    <row r="154" spans="1:1" x14ac:dyDescent="0.2">
      <c r="A154" s="36" t="s">
        <v>121</v>
      </c>
    </row>
    <row r="155" spans="1:1" x14ac:dyDescent="0.2">
      <c r="A155" s="36" t="s">
        <v>121</v>
      </c>
    </row>
    <row r="156" spans="1:1" x14ac:dyDescent="0.2">
      <c r="A156" s="36" t="s">
        <v>121</v>
      </c>
    </row>
    <row r="157" spans="1:1" x14ac:dyDescent="0.2">
      <c r="A157" s="36" t="s">
        <v>121</v>
      </c>
    </row>
    <row r="158" spans="1:1" x14ac:dyDescent="0.2">
      <c r="A158" s="36" t="s">
        <v>121</v>
      </c>
    </row>
    <row r="159" spans="1:1" x14ac:dyDescent="0.2">
      <c r="A159" s="36" t="s">
        <v>121</v>
      </c>
    </row>
    <row r="160" spans="1:1" x14ac:dyDescent="0.2">
      <c r="A160" s="36" t="s">
        <v>121</v>
      </c>
    </row>
    <row r="161" spans="1:1" x14ac:dyDescent="0.2">
      <c r="A161" s="36" t="s">
        <v>121</v>
      </c>
    </row>
    <row r="162" spans="1:1" x14ac:dyDescent="0.2">
      <c r="A162" s="36" t="s">
        <v>121</v>
      </c>
    </row>
    <row r="163" spans="1:1" x14ac:dyDescent="0.2">
      <c r="A163" s="36" t="s">
        <v>121</v>
      </c>
    </row>
    <row r="164" spans="1:1" x14ac:dyDescent="0.2">
      <c r="A164" s="36" t="s">
        <v>121</v>
      </c>
    </row>
    <row r="165" spans="1:1" x14ac:dyDescent="0.2">
      <c r="A165" s="36" t="s">
        <v>121</v>
      </c>
    </row>
    <row r="166" spans="1:1" x14ac:dyDescent="0.2">
      <c r="A166" s="36" t="s">
        <v>121</v>
      </c>
    </row>
    <row r="167" spans="1:1" x14ac:dyDescent="0.2">
      <c r="A167" s="36" t="s">
        <v>121</v>
      </c>
    </row>
    <row r="168" spans="1:1" x14ac:dyDescent="0.2">
      <c r="A168" s="36" t="s">
        <v>121</v>
      </c>
    </row>
    <row r="169" spans="1:1" x14ac:dyDescent="0.2">
      <c r="A169" s="36" t="s">
        <v>121</v>
      </c>
    </row>
    <row r="170" spans="1:1" x14ac:dyDescent="0.2">
      <c r="A170" s="36" t="s">
        <v>121</v>
      </c>
    </row>
    <row r="171" spans="1:1" x14ac:dyDescent="0.2">
      <c r="A171" s="36" t="s">
        <v>121</v>
      </c>
    </row>
    <row r="172" spans="1:1" x14ac:dyDescent="0.2">
      <c r="A172" s="36" t="s">
        <v>121</v>
      </c>
    </row>
    <row r="173" spans="1:1" x14ac:dyDescent="0.2">
      <c r="A173" s="36" t="s">
        <v>121</v>
      </c>
    </row>
    <row r="174" spans="1:1" x14ac:dyDescent="0.2">
      <c r="A174" s="36" t="s">
        <v>121</v>
      </c>
    </row>
    <row r="175" spans="1:1" x14ac:dyDescent="0.2">
      <c r="A175" s="36" t="s">
        <v>121</v>
      </c>
    </row>
    <row r="176" spans="1:1" x14ac:dyDescent="0.2">
      <c r="A176" s="36" t="s">
        <v>121</v>
      </c>
    </row>
    <row r="177" spans="1:1" x14ac:dyDescent="0.2">
      <c r="A177" s="36" t="s">
        <v>121</v>
      </c>
    </row>
    <row r="178" spans="1:1" x14ac:dyDescent="0.2">
      <c r="A178" s="36" t="s">
        <v>121</v>
      </c>
    </row>
    <row r="179" spans="1:1" x14ac:dyDescent="0.2">
      <c r="A179" s="36" t="s">
        <v>121</v>
      </c>
    </row>
    <row r="180" spans="1:1" x14ac:dyDescent="0.2">
      <c r="A180" s="36" t="s">
        <v>121</v>
      </c>
    </row>
    <row r="181" spans="1:1" x14ac:dyDescent="0.2">
      <c r="A181" s="36" t="s">
        <v>121</v>
      </c>
    </row>
    <row r="182" spans="1:1" x14ac:dyDescent="0.2">
      <c r="A182" s="36" t="s">
        <v>121</v>
      </c>
    </row>
    <row r="183" spans="1:1" x14ac:dyDescent="0.2">
      <c r="A183" s="36" t="s">
        <v>121</v>
      </c>
    </row>
    <row r="184" spans="1:1" x14ac:dyDescent="0.2">
      <c r="A184" s="36" t="s">
        <v>121</v>
      </c>
    </row>
    <row r="185" spans="1:1" x14ac:dyDescent="0.2">
      <c r="A185" s="36" t="s">
        <v>121</v>
      </c>
    </row>
    <row r="186" spans="1:1" x14ac:dyDescent="0.2">
      <c r="A186" s="36" t="s">
        <v>121</v>
      </c>
    </row>
    <row r="187" spans="1:1" x14ac:dyDescent="0.2">
      <c r="A187" s="36" t="s">
        <v>121</v>
      </c>
    </row>
    <row r="188" spans="1:1" x14ac:dyDescent="0.2">
      <c r="A188" s="36" t="s">
        <v>121</v>
      </c>
    </row>
    <row r="189" spans="1:1" x14ac:dyDescent="0.2">
      <c r="A189" s="36" t="s">
        <v>121</v>
      </c>
    </row>
    <row r="190" spans="1:1" x14ac:dyDescent="0.2">
      <c r="A190" s="36" t="s">
        <v>121</v>
      </c>
    </row>
    <row r="191" spans="1:1" x14ac:dyDescent="0.2">
      <c r="A191" s="36" t="s">
        <v>121</v>
      </c>
    </row>
    <row r="192" spans="1:1" x14ac:dyDescent="0.2">
      <c r="A192" s="36" t="s">
        <v>121</v>
      </c>
    </row>
    <row r="193" spans="1:1" x14ac:dyDescent="0.2">
      <c r="A193" s="36" t="s">
        <v>121</v>
      </c>
    </row>
    <row r="194" spans="1:1" x14ac:dyDescent="0.2">
      <c r="A194" s="36" t="s">
        <v>121</v>
      </c>
    </row>
    <row r="195" spans="1:1" x14ac:dyDescent="0.2">
      <c r="A195" s="36" t="s">
        <v>121</v>
      </c>
    </row>
    <row r="196" spans="1:1" x14ac:dyDescent="0.2">
      <c r="A196" s="36" t="s">
        <v>121</v>
      </c>
    </row>
    <row r="197" spans="1:1" x14ac:dyDescent="0.2">
      <c r="A197" s="36" t="s">
        <v>121</v>
      </c>
    </row>
    <row r="198" spans="1:1" x14ac:dyDescent="0.2">
      <c r="A198" s="36" t="s">
        <v>121</v>
      </c>
    </row>
    <row r="199" spans="1:1" x14ac:dyDescent="0.2">
      <c r="A199" s="36" t="s">
        <v>121</v>
      </c>
    </row>
    <row r="200" spans="1:1" x14ac:dyDescent="0.2">
      <c r="A200" s="36" t="s">
        <v>121</v>
      </c>
    </row>
    <row r="201" spans="1:1" x14ac:dyDescent="0.2">
      <c r="A201" s="36" t="s">
        <v>121</v>
      </c>
    </row>
    <row r="202" spans="1:1" x14ac:dyDescent="0.2">
      <c r="A202" s="36" t="s">
        <v>121</v>
      </c>
    </row>
    <row r="203" spans="1:1" x14ac:dyDescent="0.2">
      <c r="A203" s="36" t="s">
        <v>121</v>
      </c>
    </row>
    <row r="204" spans="1:1" x14ac:dyDescent="0.2">
      <c r="A204" s="36" t="s">
        <v>121</v>
      </c>
    </row>
    <row r="205" spans="1:1" x14ac:dyDescent="0.2">
      <c r="A205" s="36" t="s">
        <v>121</v>
      </c>
    </row>
    <row r="206" spans="1:1" x14ac:dyDescent="0.2">
      <c r="A206" s="36" t="s">
        <v>121</v>
      </c>
    </row>
    <row r="207" spans="1:1" x14ac:dyDescent="0.2">
      <c r="A207" s="36" t="s">
        <v>121</v>
      </c>
    </row>
    <row r="208" spans="1:1" x14ac:dyDescent="0.2">
      <c r="A208" s="36" t="s">
        <v>121</v>
      </c>
    </row>
    <row r="209" spans="1:1" x14ac:dyDescent="0.2">
      <c r="A209" s="36" t="s">
        <v>121</v>
      </c>
    </row>
    <row r="210" spans="1:1" x14ac:dyDescent="0.2">
      <c r="A210" s="36" t="s">
        <v>121</v>
      </c>
    </row>
    <row r="211" spans="1:1" x14ac:dyDescent="0.2">
      <c r="A211" s="36" t="s">
        <v>121</v>
      </c>
    </row>
    <row r="212" spans="1:1" x14ac:dyDescent="0.2">
      <c r="A212" s="36" t="s">
        <v>121</v>
      </c>
    </row>
    <row r="213" spans="1:1" x14ac:dyDescent="0.2">
      <c r="A213" s="36" t="s">
        <v>121</v>
      </c>
    </row>
    <row r="214" spans="1:1" x14ac:dyDescent="0.2">
      <c r="A214" s="36" t="s">
        <v>121</v>
      </c>
    </row>
    <row r="215" spans="1:1" x14ac:dyDescent="0.2">
      <c r="A215" s="36" t="s">
        <v>121</v>
      </c>
    </row>
    <row r="216" spans="1:1" x14ac:dyDescent="0.2">
      <c r="A216" s="36" t="s">
        <v>121</v>
      </c>
    </row>
    <row r="217" spans="1:1" x14ac:dyDescent="0.2">
      <c r="A217" s="36" t="s">
        <v>121</v>
      </c>
    </row>
    <row r="218" spans="1:1" x14ac:dyDescent="0.2">
      <c r="A218" s="36" t="s">
        <v>121</v>
      </c>
    </row>
    <row r="219" spans="1:1" x14ac:dyDescent="0.2">
      <c r="A219" s="36" t="s">
        <v>121</v>
      </c>
    </row>
    <row r="220" spans="1:1" x14ac:dyDescent="0.2">
      <c r="A220" s="36" t="s">
        <v>121</v>
      </c>
    </row>
    <row r="221" spans="1:1" x14ac:dyDescent="0.2">
      <c r="A221" s="36" t="s">
        <v>121</v>
      </c>
    </row>
    <row r="222" spans="1:1" x14ac:dyDescent="0.2">
      <c r="A222" s="36" t="s">
        <v>121</v>
      </c>
    </row>
    <row r="223" spans="1:1" x14ac:dyDescent="0.2">
      <c r="A223" s="36" t="s">
        <v>121</v>
      </c>
    </row>
    <row r="224" spans="1:1" x14ac:dyDescent="0.2">
      <c r="A224" s="36" t="s">
        <v>121</v>
      </c>
    </row>
    <row r="225" spans="1:1" x14ac:dyDescent="0.2">
      <c r="A225" s="36" t="s">
        <v>121</v>
      </c>
    </row>
    <row r="226" spans="1:1" x14ac:dyDescent="0.2">
      <c r="A226" s="36" t="s">
        <v>121</v>
      </c>
    </row>
    <row r="227" spans="1:1" x14ac:dyDescent="0.2">
      <c r="A227" s="36" t="s">
        <v>121</v>
      </c>
    </row>
    <row r="228" spans="1:1" x14ac:dyDescent="0.2">
      <c r="A228" s="36" t="s">
        <v>121</v>
      </c>
    </row>
    <row r="229" spans="1:1" x14ac:dyDescent="0.2">
      <c r="A229" s="36" t="s">
        <v>121</v>
      </c>
    </row>
    <row r="230" spans="1:1" x14ac:dyDescent="0.2">
      <c r="A230" s="36" t="s">
        <v>121</v>
      </c>
    </row>
    <row r="231" spans="1:1" x14ac:dyDescent="0.2">
      <c r="A231" s="36" t="s">
        <v>121</v>
      </c>
    </row>
    <row r="232" spans="1:1" x14ac:dyDescent="0.2">
      <c r="A232" s="36" t="s">
        <v>121</v>
      </c>
    </row>
    <row r="233" spans="1:1" x14ac:dyDescent="0.2">
      <c r="A233" s="36" t="s">
        <v>121</v>
      </c>
    </row>
    <row r="234" spans="1:1" x14ac:dyDescent="0.2">
      <c r="A234" s="36" t="s">
        <v>121</v>
      </c>
    </row>
    <row r="235" spans="1:1" x14ac:dyDescent="0.2">
      <c r="A235" s="36" t="s">
        <v>121</v>
      </c>
    </row>
    <row r="236" spans="1:1" x14ac:dyDescent="0.2">
      <c r="A236" s="36" t="s">
        <v>121</v>
      </c>
    </row>
    <row r="237" spans="1:1" x14ac:dyDescent="0.2">
      <c r="A237" s="36" t="s">
        <v>121</v>
      </c>
    </row>
    <row r="238" spans="1:1" x14ac:dyDescent="0.2">
      <c r="A238" s="36" t="s">
        <v>121</v>
      </c>
    </row>
    <row r="239" spans="1:1" x14ac:dyDescent="0.2">
      <c r="A239" s="36" t="s">
        <v>121</v>
      </c>
    </row>
    <row r="240" spans="1:1" x14ac:dyDescent="0.2">
      <c r="A240" s="36" t="s">
        <v>121</v>
      </c>
    </row>
    <row r="241" spans="1:1" x14ac:dyDescent="0.2">
      <c r="A241" s="36" t="s">
        <v>121</v>
      </c>
    </row>
    <row r="242" spans="1:1" x14ac:dyDescent="0.2">
      <c r="A242" s="36" t="s">
        <v>121</v>
      </c>
    </row>
    <row r="243" spans="1:1" x14ac:dyDescent="0.2">
      <c r="A243" s="36" t="s">
        <v>121</v>
      </c>
    </row>
    <row r="244" spans="1:1" x14ac:dyDescent="0.2">
      <c r="A244" s="36" t="s">
        <v>121</v>
      </c>
    </row>
    <row r="245" spans="1:1" x14ac:dyDescent="0.2">
      <c r="A245" s="36" t="s">
        <v>121</v>
      </c>
    </row>
    <row r="246" spans="1:1" x14ac:dyDescent="0.2">
      <c r="A246" s="36" t="s">
        <v>121</v>
      </c>
    </row>
    <row r="247" spans="1:1" x14ac:dyDescent="0.2">
      <c r="A247" s="36" t="s">
        <v>121</v>
      </c>
    </row>
    <row r="248" spans="1:1" x14ac:dyDescent="0.2">
      <c r="A248" s="36" t="s">
        <v>121</v>
      </c>
    </row>
    <row r="249" spans="1:1" x14ac:dyDescent="0.2">
      <c r="A249" s="36" t="s">
        <v>121</v>
      </c>
    </row>
    <row r="250" spans="1:1" x14ac:dyDescent="0.2">
      <c r="A250" s="36" t="s">
        <v>121</v>
      </c>
    </row>
    <row r="251" spans="1:1" x14ac:dyDescent="0.2">
      <c r="A251" s="36" t="s">
        <v>121</v>
      </c>
    </row>
    <row r="252" spans="1:1" x14ac:dyDescent="0.2">
      <c r="A252" s="36" t="s">
        <v>121</v>
      </c>
    </row>
    <row r="253" spans="1:1" x14ac:dyDescent="0.2">
      <c r="A253" s="36" t="s">
        <v>121</v>
      </c>
    </row>
    <row r="254" spans="1:1" x14ac:dyDescent="0.2">
      <c r="A254" s="36" t="s">
        <v>121</v>
      </c>
    </row>
    <row r="255" spans="1:1" x14ac:dyDescent="0.2">
      <c r="A255" s="36" t="s">
        <v>121</v>
      </c>
    </row>
    <row r="256" spans="1:1" x14ac:dyDescent="0.2">
      <c r="A256" s="36" t="s">
        <v>121</v>
      </c>
    </row>
    <row r="257" spans="1:1" x14ac:dyDescent="0.2">
      <c r="A257" s="36" t="s">
        <v>121</v>
      </c>
    </row>
    <row r="258" spans="1:1" x14ac:dyDescent="0.2">
      <c r="A258" s="36" t="s">
        <v>121</v>
      </c>
    </row>
    <row r="259" spans="1:1" x14ac:dyDescent="0.2">
      <c r="A259" s="36" t="s">
        <v>121</v>
      </c>
    </row>
    <row r="260" spans="1:1" x14ac:dyDescent="0.2">
      <c r="A260" s="36" t="s">
        <v>121</v>
      </c>
    </row>
    <row r="261" spans="1:1" x14ac:dyDescent="0.2">
      <c r="A261" s="36" t="s">
        <v>121</v>
      </c>
    </row>
    <row r="262" spans="1:1" x14ac:dyDescent="0.2">
      <c r="A262" s="36" t="s">
        <v>121</v>
      </c>
    </row>
    <row r="263" spans="1:1" x14ac:dyDescent="0.2">
      <c r="A263" s="36" t="s">
        <v>121</v>
      </c>
    </row>
    <row r="264" spans="1:1" x14ac:dyDescent="0.2">
      <c r="A264" s="36" t="s">
        <v>121</v>
      </c>
    </row>
    <row r="265" spans="1:1" x14ac:dyDescent="0.2">
      <c r="A265" s="36" t="s">
        <v>121</v>
      </c>
    </row>
    <row r="266" spans="1:1" x14ac:dyDescent="0.2">
      <c r="A266" s="36" t="s">
        <v>121</v>
      </c>
    </row>
    <row r="267" spans="1:1" x14ac:dyDescent="0.2">
      <c r="A267" s="36" t="s">
        <v>121</v>
      </c>
    </row>
    <row r="268" spans="1:1" x14ac:dyDescent="0.2">
      <c r="A268" s="36" t="s">
        <v>121</v>
      </c>
    </row>
    <row r="269" spans="1:1" x14ac:dyDescent="0.2">
      <c r="A269" s="36" t="s">
        <v>121</v>
      </c>
    </row>
    <row r="270" spans="1:1" x14ac:dyDescent="0.2">
      <c r="A270" s="36" t="s">
        <v>121</v>
      </c>
    </row>
    <row r="271" spans="1:1" x14ac:dyDescent="0.2">
      <c r="A271" s="36" t="s">
        <v>121</v>
      </c>
    </row>
    <row r="272" spans="1:1" x14ac:dyDescent="0.2">
      <c r="A272" s="36" t="s">
        <v>121</v>
      </c>
    </row>
    <row r="273" spans="1:1" x14ac:dyDescent="0.2">
      <c r="A273" s="36" t="s">
        <v>121</v>
      </c>
    </row>
    <row r="274" spans="1:1" x14ac:dyDescent="0.2">
      <c r="A274" s="36" t="s">
        <v>121</v>
      </c>
    </row>
    <row r="275" spans="1:1" x14ac:dyDescent="0.2">
      <c r="A275" s="36" t="s">
        <v>121</v>
      </c>
    </row>
    <row r="276" spans="1:1" x14ac:dyDescent="0.2">
      <c r="A276" s="36" t="s">
        <v>121</v>
      </c>
    </row>
    <row r="277" spans="1:1" x14ac:dyDescent="0.2">
      <c r="A277" s="36" t="s">
        <v>121</v>
      </c>
    </row>
    <row r="278" spans="1:1" x14ac:dyDescent="0.2">
      <c r="A278" s="36" t="s">
        <v>121</v>
      </c>
    </row>
    <row r="279" spans="1:1" x14ac:dyDescent="0.2">
      <c r="A279" s="36" t="s">
        <v>121</v>
      </c>
    </row>
    <row r="280" spans="1:1" x14ac:dyDescent="0.2">
      <c r="A280" s="36" t="s">
        <v>121</v>
      </c>
    </row>
    <row r="281" spans="1:1" x14ac:dyDescent="0.2">
      <c r="A281" s="36" t="s">
        <v>121</v>
      </c>
    </row>
    <row r="282" spans="1:1" x14ac:dyDescent="0.2">
      <c r="A282" s="36" t="s">
        <v>121</v>
      </c>
    </row>
    <row r="283" spans="1:1" x14ac:dyDescent="0.2">
      <c r="A283" s="36" t="s">
        <v>121</v>
      </c>
    </row>
    <row r="284" spans="1:1" x14ac:dyDescent="0.2">
      <c r="A284" s="36" t="s">
        <v>121</v>
      </c>
    </row>
    <row r="285" spans="1:1" x14ac:dyDescent="0.2">
      <c r="A285" s="36" t="s">
        <v>121</v>
      </c>
    </row>
    <row r="286" spans="1:1" x14ac:dyDescent="0.2">
      <c r="A286" s="36" t="s">
        <v>121</v>
      </c>
    </row>
    <row r="287" spans="1:1" x14ac:dyDescent="0.2">
      <c r="A287" s="36" t="s">
        <v>121</v>
      </c>
    </row>
    <row r="288" spans="1:1" x14ac:dyDescent="0.2">
      <c r="A288" s="36" t="s">
        <v>121</v>
      </c>
    </row>
    <row r="289" spans="1:1" x14ac:dyDescent="0.2">
      <c r="A289" s="36" t="s">
        <v>121</v>
      </c>
    </row>
    <row r="290" spans="1:1" x14ac:dyDescent="0.2">
      <c r="A290" s="36" t="s">
        <v>121</v>
      </c>
    </row>
    <row r="291" spans="1:1" x14ac:dyDescent="0.2">
      <c r="A291" s="36" t="s">
        <v>121</v>
      </c>
    </row>
    <row r="292" spans="1:1" x14ac:dyDescent="0.2">
      <c r="A292" s="36" t="s">
        <v>121</v>
      </c>
    </row>
    <row r="293" spans="1:1" x14ac:dyDescent="0.2">
      <c r="A293" s="36" t="s">
        <v>121</v>
      </c>
    </row>
    <row r="294" spans="1:1" x14ac:dyDescent="0.2">
      <c r="A294" s="36" t="s">
        <v>121</v>
      </c>
    </row>
    <row r="295" spans="1:1" x14ac:dyDescent="0.2">
      <c r="A295" s="36" t="s">
        <v>121</v>
      </c>
    </row>
    <row r="296" spans="1:1" x14ac:dyDescent="0.2">
      <c r="A296" s="36" t="s">
        <v>121</v>
      </c>
    </row>
    <row r="297" spans="1:1" x14ac:dyDescent="0.2">
      <c r="A297" s="36" t="s">
        <v>121</v>
      </c>
    </row>
    <row r="298" spans="1:1" x14ac:dyDescent="0.2">
      <c r="A298" s="36" t="s">
        <v>121</v>
      </c>
    </row>
    <row r="299" spans="1:1" x14ac:dyDescent="0.2">
      <c r="A299" s="36" t="s">
        <v>121</v>
      </c>
    </row>
    <row r="300" spans="1:1" x14ac:dyDescent="0.2">
      <c r="A300" s="36" t="s">
        <v>121</v>
      </c>
    </row>
    <row r="301" spans="1:1" x14ac:dyDescent="0.2">
      <c r="A301" s="36" t="s">
        <v>121</v>
      </c>
    </row>
    <row r="302" spans="1:1" x14ac:dyDescent="0.2">
      <c r="A302" s="36" t="s">
        <v>121</v>
      </c>
    </row>
    <row r="303" spans="1:1" x14ac:dyDescent="0.2">
      <c r="A303" s="36" t="s">
        <v>121</v>
      </c>
    </row>
    <row r="304" spans="1:1" x14ac:dyDescent="0.2">
      <c r="A304" s="36" t="s">
        <v>121</v>
      </c>
    </row>
    <row r="305" spans="1:1" x14ac:dyDescent="0.2">
      <c r="A305" s="36" t="s">
        <v>121</v>
      </c>
    </row>
    <row r="306" spans="1:1" x14ac:dyDescent="0.2">
      <c r="A306" s="36" t="s">
        <v>121</v>
      </c>
    </row>
    <row r="307" spans="1:1" x14ac:dyDescent="0.2">
      <c r="A307" s="36" t="s">
        <v>121</v>
      </c>
    </row>
    <row r="308" spans="1:1" x14ac:dyDescent="0.2">
      <c r="A308" s="36" t="s">
        <v>121</v>
      </c>
    </row>
    <row r="309" spans="1:1" x14ac:dyDescent="0.2">
      <c r="A309" s="36" t="s">
        <v>121</v>
      </c>
    </row>
    <row r="310" spans="1:1" x14ac:dyDescent="0.2">
      <c r="A310" s="36" t="s">
        <v>121</v>
      </c>
    </row>
    <row r="311" spans="1:1" x14ac:dyDescent="0.2">
      <c r="A311" s="36" t="s">
        <v>121</v>
      </c>
    </row>
    <row r="312" spans="1:1" x14ac:dyDescent="0.2">
      <c r="A312" s="36" t="s">
        <v>121</v>
      </c>
    </row>
    <row r="313" spans="1:1" x14ac:dyDescent="0.2">
      <c r="A313" s="36" t="s">
        <v>121</v>
      </c>
    </row>
    <row r="314" spans="1:1" x14ac:dyDescent="0.2">
      <c r="A314" s="36" t="s">
        <v>121</v>
      </c>
    </row>
    <row r="315" spans="1:1" x14ac:dyDescent="0.2">
      <c r="A315" s="36" t="s">
        <v>121</v>
      </c>
    </row>
    <row r="316" spans="1:1" x14ac:dyDescent="0.2">
      <c r="A316" s="36" t="s">
        <v>121</v>
      </c>
    </row>
    <row r="317" spans="1:1" x14ac:dyDescent="0.2">
      <c r="A317" s="36" t="s">
        <v>121</v>
      </c>
    </row>
    <row r="318" spans="1:1" x14ac:dyDescent="0.2">
      <c r="A318" s="36" t="s">
        <v>121</v>
      </c>
    </row>
    <row r="319" spans="1:1" x14ac:dyDescent="0.2">
      <c r="A319" s="36" t="s">
        <v>121</v>
      </c>
    </row>
    <row r="320" spans="1:1" x14ac:dyDescent="0.2">
      <c r="A320" s="36" t="s">
        <v>121</v>
      </c>
    </row>
    <row r="321" spans="1:1" x14ac:dyDescent="0.2">
      <c r="A321" s="36" t="s">
        <v>121</v>
      </c>
    </row>
    <row r="322" spans="1:1" x14ac:dyDescent="0.2">
      <c r="A322" s="36" t="s">
        <v>121</v>
      </c>
    </row>
    <row r="323" spans="1:1" x14ac:dyDescent="0.2">
      <c r="A323" s="36" t="s">
        <v>121</v>
      </c>
    </row>
    <row r="324" spans="1:1" x14ac:dyDescent="0.2">
      <c r="A324" s="36" t="s">
        <v>121</v>
      </c>
    </row>
    <row r="325" spans="1:1" x14ac:dyDescent="0.2">
      <c r="A325" s="36" t="s">
        <v>121</v>
      </c>
    </row>
    <row r="326" spans="1:1" x14ac:dyDescent="0.2">
      <c r="A326" s="36" t="s">
        <v>121</v>
      </c>
    </row>
    <row r="327" spans="1:1" x14ac:dyDescent="0.2">
      <c r="A327" s="36" t="s">
        <v>121</v>
      </c>
    </row>
    <row r="328" spans="1:1" x14ac:dyDescent="0.2">
      <c r="A328" s="36" t="s">
        <v>121</v>
      </c>
    </row>
    <row r="329" spans="1:1" x14ac:dyDescent="0.2">
      <c r="A329" s="36" t="s">
        <v>121</v>
      </c>
    </row>
    <row r="330" spans="1:1" x14ac:dyDescent="0.2">
      <c r="A330" s="36" t="s">
        <v>121</v>
      </c>
    </row>
    <row r="331" spans="1:1" x14ac:dyDescent="0.2">
      <c r="A331" s="36" t="s">
        <v>121</v>
      </c>
    </row>
    <row r="332" spans="1:1" x14ac:dyDescent="0.2">
      <c r="A332" s="36" t="s">
        <v>121</v>
      </c>
    </row>
    <row r="333" spans="1:1" x14ac:dyDescent="0.2">
      <c r="A333" s="36" t="s">
        <v>121</v>
      </c>
    </row>
    <row r="334" spans="1:1" x14ac:dyDescent="0.2">
      <c r="A334" s="36" t="s">
        <v>121</v>
      </c>
    </row>
    <row r="335" spans="1:1" x14ac:dyDescent="0.2">
      <c r="A335" s="36" t="s">
        <v>121</v>
      </c>
    </row>
    <row r="336" spans="1:1" x14ac:dyDescent="0.2">
      <c r="A336" s="36" t="s">
        <v>121</v>
      </c>
    </row>
    <row r="337" spans="1:1" x14ac:dyDescent="0.2">
      <c r="A337" s="36" t="s">
        <v>121</v>
      </c>
    </row>
    <row r="338" spans="1:1" x14ac:dyDescent="0.2">
      <c r="A338" s="36" t="s">
        <v>121</v>
      </c>
    </row>
    <row r="339" spans="1:1" x14ac:dyDescent="0.2">
      <c r="A339" s="36" t="s">
        <v>121</v>
      </c>
    </row>
    <row r="340" spans="1:1" x14ac:dyDescent="0.2">
      <c r="A340" s="36" t="s">
        <v>121</v>
      </c>
    </row>
    <row r="341" spans="1:1" x14ac:dyDescent="0.2">
      <c r="A341" s="36" t="s">
        <v>121</v>
      </c>
    </row>
    <row r="342" spans="1:1" x14ac:dyDescent="0.2">
      <c r="A342" s="36" t="s">
        <v>121</v>
      </c>
    </row>
    <row r="343" spans="1:1" x14ac:dyDescent="0.2">
      <c r="A343" s="36" t="s">
        <v>121</v>
      </c>
    </row>
    <row r="344" spans="1:1" x14ac:dyDescent="0.2">
      <c r="A344" s="36" t="s">
        <v>121</v>
      </c>
    </row>
    <row r="345" spans="1:1" x14ac:dyDescent="0.2">
      <c r="A345" s="36" t="s">
        <v>121</v>
      </c>
    </row>
    <row r="346" spans="1:1" x14ac:dyDescent="0.2">
      <c r="A346" s="36" t="s">
        <v>121</v>
      </c>
    </row>
    <row r="347" spans="1:1" x14ac:dyDescent="0.2">
      <c r="A347" s="36" t="s">
        <v>121</v>
      </c>
    </row>
    <row r="348" spans="1:1" x14ac:dyDescent="0.2">
      <c r="A348" s="36" t="s">
        <v>121</v>
      </c>
    </row>
    <row r="349" spans="1:1" x14ac:dyDescent="0.2">
      <c r="A349" s="36" t="s">
        <v>121</v>
      </c>
    </row>
    <row r="350" spans="1:1" x14ac:dyDescent="0.2">
      <c r="A350" s="36" t="s">
        <v>121</v>
      </c>
    </row>
    <row r="351" spans="1:1" x14ac:dyDescent="0.2">
      <c r="A351" s="36" t="s">
        <v>121</v>
      </c>
    </row>
    <row r="352" spans="1:1" x14ac:dyDescent="0.2">
      <c r="A352" s="36" t="s">
        <v>121</v>
      </c>
    </row>
    <row r="353" spans="1:1" x14ac:dyDescent="0.2">
      <c r="A353" s="36" t="s">
        <v>121</v>
      </c>
    </row>
    <row r="354" spans="1:1" x14ac:dyDescent="0.2">
      <c r="A354" s="36" t="s">
        <v>121</v>
      </c>
    </row>
    <row r="355" spans="1:1" x14ac:dyDescent="0.2">
      <c r="A355" s="36" t="s">
        <v>121</v>
      </c>
    </row>
    <row r="356" spans="1:1" x14ac:dyDescent="0.2">
      <c r="A356" s="36" t="s">
        <v>121</v>
      </c>
    </row>
    <row r="357" spans="1:1" x14ac:dyDescent="0.2">
      <c r="A357" s="36" t="s">
        <v>121</v>
      </c>
    </row>
    <row r="358" spans="1:1" x14ac:dyDescent="0.2">
      <c r="A358" s="36" t="s">
        <v>121</v>
      </c>
    </row>
    <row r="359" spans="1:1" x14ac:dyDescent="0.2">
      <c r="A359" s="36" t="s">
        <v>121</v>
      </c>
    </row>
    <row r="360" spans="1:1" x14ac:dyDescent="0.2">
      <c r="A360" s="36" t="s">
        <v>121</v>
      </c>
    </row>
    <row r="361" spans="1:1" x14ac:dyDescent="0.2">
      <c r="A361" s="36" t="s">
        <v>121</v>
      </c>
    </row>
    <row r="362" spans="1:1" x14ac:dyDescent="0.2">
      <c r="A362" s="36" t="s">
        <v>121</v>
      </c>
    </row>
    <row r="363" spans="1:1" x14ac:dyDescent="0.2">
      <c r="A363" s="36" t="s">
        <v>121</v>
      </c>
    </row>
    <row r="364" spans="1:1" x14ac:dyDescent="0.2">
      <c r="A364" s="36" t="s">
        <v>121</v>
      </c>
    </row>
    <row r="365" spans="1:1" x14ac:dyDescent="0.2">
      <c r="A365" s="36" t="s">
        <v>121</v>
      </c>
    </row>
    <row r="366" spans="1:1" x14ac:dyDescent="0.2">
      <c r="A366" s="36" t="s">
        <v>121</v>
      </c>
    </row>
    <row r="367" spans="1:1" x14ac:dyDescent="0.2">
      <c r="A367" s="36" t="s">
        <v>121</v>
      </c>
    </row>
    <row r="368" spans="1:1" x14ac:dyDescent="0.2">
      <c r="A368" s="36" t="s">
        <v>121</v>
      </c>
    </row>
    <row r="369" spans="1:1" x14ac:dyDescent="0.2">
      <c r="A369" s="36" t="s">
        <v>121</v>
      </c>
    </row>
    <row r="370" spans="1:1" x14ac:dyDescent="0.2">
      <c r="A370" s="36" t="s">
        <v>121</v>
      </c>
    </row>
    <row r="371" spans="1:1" x14ac:dyDescent="0.2">
      <c r="A371" s="36" t="s">
        <v>121</v>
      </c>
    </row>
    <row r="372" spans="1:1" x14ac:dyDescent="0.2">
      <c r="A372" s="36" t="s">
        <v>121</v>
      </c>
    </row>
    <row r="373" spans="1:1" x14ac:dyDescent="0.2">
      <c r="A373" s="36" t="s">
        <v>121</v>
      </c>
    </row>
    <row r="374" spans="1:1" x14ac:dyDescent="0.2">
      <c r="A374" s="36" t="s">
        <v>121</v>
      </c>
    </row>
    <row r="375" spans="1:1" x14ac:dyDescent="0.2">
      <c r="A375" s="36" t="s">
        <v>121</v>
      </c>
    </row>
    <row r="376" spans="1:1" x14ac:dyDescent="0.2">
      <c r="A376" s="36" t="s">
        <v>121</v>
      </c>
    </row>
    <row r="377" spans="1:1" x14ac:dyDescent="0.2">
      <c r="A377" s="36" t="s">
        <v>121</v>
      </c>
    </row>
    <row r="378" spans="1:1" x14ac:dyDescent="0.2">
      <c r="A378" s="36" t="s">
        <v>121</v>
      </c>
    </row>
    <row r="379" spans="1:1" x14ac:dyDescent="0.2">
      <c r="A379" s="36" t="s">
        <v>121</v>
      </c>
    </row>
    <row r="380" spans="1:1" x14ac:dyDescent="0.2">
      <c r="A380" s="36" t="s">
        <v>121</v>
      </c>
    </row>
    <row r="381" spans="1:1" x14ac:dyDescent="0.2">
      <c r="A381" s="36" t="s">
        <v>121</v>
      </c>
    </row>
    <row r="382" spans="1:1" x14ac:dyDescent="0.2">
      <c r="A382" s="36" t="s">
        <v>121</v>
      </c>
    </row>
    <row r="383" spans="1:1" x14ac:dyDescent="0.2">
      <c r="A383" s="36" t="s">
        <v>121</v>
      </c>
    </row>
    <row r="384" spans="1:1" x14ac:dyDescent="0.2">
      <c r="A384" s="36" t="s">
        <v>121</v>
      </c>
    </row>
    <row r="385" spans="1:1" x14ac:dyDescent="0.2">
      <c r="A385" s="36" t="s">
        <v>121</v>
      </c>
    </row>
    <row r="386" spans="1:1" x14ac:dyDescent="0.2">
      <c r="A386" s="36" t="s">
        <v>121</v>
      </c>
    </row>
    <row r="387" spans="1:1" x14ac:dyDescent="0.2">
      <c r="A387" s="36" t="s">
        <v>121</v>
      </c>
    </row>
    <row r="388" spans="1:1" x14ac:dyDescent="0.2">
      <c r="A388" s="36" t="s">
        <v>121</v>
      </c>
    </row>
    <row r="389" spans="1:1" x14ac:dyDescent="0.2">
      <c r="A389" s="36" t="s">
        <v>121</v>
      </c>
    </row>
    <row r="390" spans="1:1" x14ac:dyDescent="0.2">
      <c r="A390" s="36" t="s">
        <v>121</v>
      </c>
    </row>
    <row r="391" spans="1:1" x14ac:dyDescent="0.2">
      <c r="A391" s="36" t="s">
        <v>121</v>
      </c>
    </row>
    <row r="392" spans="1:1" x14ac:dyDescent="0.2">
      <c r="A392" s="36" t="s">
        <v>121</v>
      </c>
    </row>
    <row r="393" spans="1:1" x14ac:dyDescent="0.2">
      <c r="A393" s="36" t="s">
        <v>121</v>
      </c>
    </row>
    <row r="394" spans="1:1" x14ac:dyDescent="0.2">
      <c r="A394" s="36" t="s">
        <v>121</v>
      </c>
    </row>
    <row r="395" spans="1:1" x14ac:dyDescent="0.2">
      <c r="A395" s="36" t="s">
        <v>121</v>
      </c>
    </row>
    <row r="396" spans="1:1" x14ac:dyDescent="0.2">
      <c r="A396" s="36" t="s">
        <v>121</v>
      </c>
    </row>
    <row r="397" spans="1:1" x14ac:dyDescent="0.2">
      <c r="A397" s="36" t="s">
        <v>121</v>
      </c>
    </row>
    <row r="398" spans="1:1" x14ac:dyDescent="0.2">
      <c r="A398" s="36" t="s">
        <v>121</v>
      </c>
    </row>
    <row r="399" spans="1:1" x14ac:dyDescent="0.2">
      <c r="A399" s="36" t="s">
        <v>121</v>
      </c>
    </row>
    <row r="400" spans="1:1" x14ac:dyDescent="0.2">
      <c r="A400" s="36" t="s">
        <v>121</v>
      </c>
    </row>
    <row r="401" spans="1:1" x14ac:dyDescent="0.2">
      <c r="A401" s="36" t="s">
        <v>121</v>
      </c>
    </row>
    <row r="402" spans="1:1" x14ac:dyDescent="0.2">
      <c r="A402" s="36" t="s">
        <v>121</v>
      </c>
    </row>
    <row r="403" spans="1:1" x14ac:dyDescent="0.2">
      <c r="A403" s="36" t="s">
        <v>121</v>
      </c>
    </row>
    <row r="404" spans="1:1" x14ac:dyDescent="0.2">
      <c r="A404" s="36" t="s">
        <v>121</v>
      </c>
    </row>
    <row r="405" spans="1:1" x14ac:dyDescent="0.2">
      <c r="A405" s="36" t="s">
        <v>121</v>
      </c>
    </row>
    <row r="406" spans="1:1" x14ac:dyDescent="0.2">
      <c r="A406" s="36" t="s">
        <v>121</v>
      </c>
    </row>
    <row r="407" spans="1:1" x14ac:dyDescent="0.2">
      <c r="A407" s="36" t="s">
        <v>121</v>
      </c>
    </row>
    <row r="408" spans="1:1" x14ac:dyDescent="0.2">
      <c r="A408" s="36" t="s">
        <v>121</v>
      </c>
    </row>
    <row r="409" spans="1:1" x14ac:dyDescent="0.2">
      <c r="A409" s="36" t="s">
        <v>121</v>
      </c>
    </row>
    <row r="410" spans="1:1" x14ac:dyDescent="0.2">
      <c r="A410" s="36" t="s">
        <v>121</v>
      </c>
    </row>
    <row r="411" spans="1:1" x14ac:dyDescent="0.2">
      <c r="A411" s="36" t="s">
        <v>121</v>
      </c>
    </row>
    <row r="412" spans="1:1" x14ac:dyDescent="0.2">
      <c r="A412" s="36" t="s">
        <v>121</v>
      </c>
    </row>
    <row r="413" spans="1:1" x14ac:dyDescent="0.2">
      <c r="A413" s="36" t="s">
        <v>121</v>
      </c>
    </row>
    <row r="414" spans="1:1" x14ac:dyDescent="0.2">
      <c r="A414" s="36" t="s">
        <v>121</v>
      </c>
    </row>
    <row r="415" spans="1:1" x14ac:dyDescent="0.2">
      <c r="A415" s="36" t="s">
        <v>121</v>
      </c>
    </row>
    <row r="416" spans="1:1" x14ac:dyDescent="0.2">
      <c r="A416" s="36" t="s">
        <v>121</v>
      </c>
    </row>
    <row r="417" spans="1:1" x14ac:dyDescent="0.2">
      <c r="A417" s="36" t="s">
        <v>121</v>
      </c>
    </row>
    <row r="418" spans="1:1" x14ac:dyDescent="0.2">
      <c r="A418" s="36" t="s">
        <v>121</v>
      </c>
    </row>
    <row r="419" spans="1:1" x14ac:dyDescent="0.2">
      <c r="A419" s="36" t="s">
        <v>121</v>
      </c>
    </row>
    <row r="420" spans="1:1" x14ac:dyDescent="0.2">
      <c r="A420" s="36" t="s">
        <v>121</v>
      </c>
    </row>
    <row r="421" spans="1:1" x14ac:dyDescent="0.2">
      <c r="A421" s="36" t="s">
        <v>121</v>
      </c>
    </row>
    <row r="422" spans="1:1" x14ac:dyDescent="0.2">
      <c r="A422" s="36" t="s">
        <v>121</v>
      </c>
    </row>
    <row r="423" spans="1:1" x14ac:dyDescent="0.2">
      <c r="A423" s="36" t="s">
        <v>121</v>
      </c>
    </row>
    <row r="424" spans="1:1" x14ac:dyDescent="0.2">
      <c r="A424" s="36" t="s">
        <v>121</v>
      </c>
    </row>
    <row r="425" spans="1:1" x14ac:dyDescent="0.2">
      <c r="A425" s="36" t="s">
        <v>121</v>
      </c>
    </row>
    <row r="426" spans="1:1" x14ac:dyDescent="0.2">
      <c r="A426" s="36" t="s">
        <v>121</v>
      </c>
    </row>
    <row r="427" spans="1:1" x14ac:dyDescent="0.2">
      <c r="A427" s="36" t="s">
        <v>121</v>
      </c>
    </row>
    <row r="428" spans="1:1" x14ac:dyDescent="0.2">
      <c r="A428" s="36" t="s">
        <v>121</v>
      </c>
    </row>
    <row r="429" spans="1:1" x14ac:dyDescent="0.2">
      <c r="A429" s="36" t="s">
        <v>121</v>
      </c>
    </row>
    <row r="430" spans="1:1" x14ac:dyDescent="0.2">
      <c r="A430" s="36" t="s">
        <v>121</v>
      </c>
    </row>
    <row r="431" spans="1:1" x14ac:dyDescent="0.2">
      <c r="A431" s="36" t="s">
        <v>121</v>
      </c>
    </row>
    <row r="432" spans="1:1" x14ac:dyDescent="0.2">
      <c r="A432" s="36" t="s">
        <v>121</v>
      </c>
    </row>
    <row r="433" spans="1:1" x14ac:dyDescent="0.2">
      <c r="A433" s="36" t="s">
        <v>121</v>
      </c>
    </row>
    <row r="434" spans="1:1" x14ac:dyDescent="0.2">
      <c r="A434" s="36" t="s">
        <v>121</v>
      </c>
    </row>
    <row r="435" spans="1:1" x14ac:dyDescent="0.2">
      <c r="A435" s="36" t="s">
        <v>121</v>
      </c>
    </row>
    <row r="436" spans="1:1" x14ac:dyDescent="0.2">
      <c r="A436" s="36" t="s">
        <v>121</v>
      </c>
    </row>
    <row r="437" spans="1:1" x14ac:dyDescent="0.2">
      <c r="A437" s="36" t="s">
        <v>121</v>
      </c>
    </row>
    <row r="438" spans="1:1" x14ac:dyDescent="0.2">
      <c r="A438" s="36" t="s">
        <v>121</v>
      </c>
    </row>
    <row r="439" spans="1:1" x14ac:dyDescent="0.2">
      <c r="A439" s="36" t="s">
        <v>121</v>
      </c>
    </row>
    <row r="440" spans="1:1" x14ac:dyDescent="0.2">
      <c r="A440" s="36" t="s">
        <v>121</v>
      </c>
    </row>
    <row r="441" spans="1:1" x14ac:dyDescent="0.2">
      <c r="A441" s="36" t="s">
        <v>121</v>
      </c>
    </row>
    <row r="442" spans="1:1" x14ac:dyDescent="0.2">
      <c r="A442" s="36" t="s">
        <v>121</v>
      </c>
    </row>
    <row r="443" spans="1:1" x14ac:dyDescent="0.2">
      <c r="A443" s="36" t="s">
        <v>121</v>
      </c>
    </row>
    <row r="444" spans="1:1" x14ac:dyDescent="0.2">
      <c r="A444" s="36" t="s">
        <v>121</v>
      </c>
    </row>
    <row r="445" spans="1:1" x14ac:dyDescent="0.2">
      <c r="A445" s="36" t="s">
        <v>121</v>
      </c>
    </row>
    <row r="446" spans="1:1" x14ac:dyDescent="0.2">
      <c r="A446" s="36" t="s">
        <v>121</v>
      </c>
    </row>
    <row r="447" spans="1:1" x14ac:dyDescent="0.2">
      <c r="A447" s="36" t="s">
        <v>121</v>
      </c>
    </row>
    <row r="448" spans="1:1" x14ac:dyDescent="0.2">
      <c r="A448" s="36" t="s">
        <v>121</v>
      </c>
    </row>
    <row r="449" spans="1:1" x14ac:dyDescent="0.2">
      <c r="A449" s="36" t="s">
        <v>121</v>
      </c>
    </row>
    <row r="450" spans="1:1" x14ac:dyDescent="0.2">
      <c r="A450" s="36" t="s">
        <v>121</v>
      </c>
    </row>
    <row r="451" spans="1:1" x14ac:dyDescent="0.2">
      <c r="A451" s="36" t="s">
        <v>121</v>
      </c>
    </row>
    <row r="452" spans="1:1" x14ac:dyDescent="0.2">
      <c r="A452" s="36" t="s">
        <v>121</v>
      </c>
    </row>
    <row r="453" spans="1:1" x14ac:dyDescent="0.2">
      <c r="A453" s="36" t="s">
        <v>121</v>
      </c>
    </row>
    <row r="454" spans="1:1" x14ac:dyDescent="0.2">
      <c r="A454" s="36" t="s">
        <v>121</v>
      </c>
    </row>
    <row r="455" spans="1:1" x14ac:dyDescent="0.2">
      <c r="A455" s="36" t="s">
        <v>121</v>
      </c>
    </row>
    <row r="456" spans="1:1" x14ac:dyDescent="0.2">
      <c r="A456" s="36" t="s">
        <v>121</v>
      </c>
    </row>
    <row r="457" spans="1:1" x14ac:dyDescent="0.2">
      <c r="A457" s="36" t="s">
        <v>121</v>
      </c>
    </row>
    <row r="458" spans="1:1" x14ac:dyDescent="0.2">
      <c r="A458" s="36" t="s">
        <v>121</v>
      </c>
    </row>
    <row r="459" spans="1:1" x14ac:dyDescent="0.2">
      <c r="A459" s="36" t="s">
        <v>121</v>
      </c>
    </row>
    <row r="460" spans="1:1" x14ac:dyDescent="0.2">
      <c r="A460" s="36" t="s">
        <v>121</v>
      </c>
    </row>
    <row r="461" spans="1:1" x14ac:dyDescent="0.2">
      <c r="A461" s="36" t="s">
        <v>121</v>
      </c>
    </row>
    <row r="462" spans="1:1" x14ac:dyDescent="0.2">
      <c r="A462" s="36" t="s">
        <v>121</v>
      </c>
    </row>
    <row r="463" spans="1:1" x14ac:dyDescent="0.2">
      <c r="A463" s="36" t="s">
        <v>121</v>
      </c>
    </row>
    <row r="464" spans="1:1" x14ac:dyDescent="0.2">
      <c r="A464" s="36" t="s">
        <v>121</v>
      </c>
    </row>
    <row r="465" spans="1:1" x14ac:dyDescent="0.2">
      <c r="A465" s="36" t="s">
        <v>121</v>
      </c>
    </row>
    <row r="466" spans="1:1" x14ac:dyDescent="0.2">
      <c r="A466" s="36" t="s">
        <v>121</v>
      </c>
    </row>
    <row r="467" spans="1:1" x14ac:dyDescent="0.2">
      <c r="A467" s="36" t="s">
        <v>121</v>
      </c>
    </row>
    <row r="468" spans="1:1" x14ac:dyDescent="0.2">
      <c r="A468" s="36" t="s">
        <v>121</v>
      </c>
    </row>
    <row r="469" spans="1:1" x14ac:dyDescent="0.2">
      <c r="A469" s="36" t="s">
        <v>121</v>
      </c>
    </row>
    <row r="470" spans="1:1" x14ac:dyDescent="0.2">
      <c r="A470" s="36" t="s">
        <v>121</v>
      </c>
    </row>
    <row r="471" spans="1:1" x14ac:dyDescent="0.2">
      <c r="A471" s="36" t="s">
        <v>121</v>
      </c>
    </row>
    <row r="472" spans="1:1" x14ac:dyDescent="0.2">
      <c r="A472" s="36" t="s">
        <v>121</v>
      </c>
    </row>
    <row r="473" spans="1:1" x14ac:dyDescent="0.2">
      <c r="A473" s="36" t="s">
        <v>121</v>
      </c>
    </row>
    <row r="474" spans="1:1" x14ac:dyDescent="0.2">
      <c r="A474" s="36" t="s">
        <v>121</v>
      </c>
    </row>
    <row r="475" spans="1:1" x14ac:dyDescent="0.2">
      <c r="A475" s="36" t="s">
        <v>121</v>
      </c>
    </row>
    <row r="476" spans="1:1" x14ac:dyDescent="0.2">
      <c r="A476" s="36" t="s">
        <v>121</v>
      </c>
    </row>
    <row r="477" spans="1:1" x14ac:dyDescent="0.2">
      <c r="A477" s="36" t="s">
        <v>121</v>
      </c>
    </row>
    <row r="478" spans="1:1" x14ac:dyDescent="0.2">
      <c r="A478" s="36" t="s">
        <v>121</v>
      </c>
    </row>
    <row r="479" spans="1:1" x14ac:dyDescent="0.2">
      <c r="A479" s="36" t="s">
        <v>121</v>
      </c>
    </row>
    <row r="480" spans="1:1" x14ac:dyDescent="0.2">
      <c r="A480" s="36" t="s">
        <v>121</v>
      </c>
    </row>
    <row r="481" spans="1:1" x14ac:dyDescent="0.2">
      <c r="A481" s="36" t="s">
        <v>121</v>
      </c>
    </row>
    <row r="482" spans="1:1" x14ac:dyDescent="0.2">
      <c r="A482" s="36" t="s">
        <v>121</v>
      </c>
    </row>
    <row r="483" spans="1:1" x14ac:dyDescent="0.2">
      <c r="A483" s="36" t="s">
        <v>121</v>
      </c>
    </row>
    <row r="484" spans="1:1" x14ac:dyDescent="0.2">
      <c r="A484" s="36" t="s">
        <v>121</v>
      </c>
    </row>
    <row r="485" spans="1:1" x14ac:dyDescent="0.2">
      <c r="A485" s="36" t="s">
        <v>121</v>
      </c>
    </row>
    <row r="486" spans="1:1" x14ac:dyDescent="0.2">
      <c r="A486" s="36" t="s">
        <v>121</v>
      </c>
    </row>
    <row r="487" spans="1:1" x14ac:dyDescent="0.2">
      <c r="A487" s="36" t="s">
        <v>121</v>
      </c>
    </row>
    <row r="488" spans="1:1" x14ac:dyDescent="0.2">
      <c r="A488" s="36" t="s">
        <v>121</v>
      </c>
    </row>
    <row r="489" spans="1:1" x14ac:dyDescent="0.2">
      <c r="A489" s="36" t="s">
        <v>121</v>
      </c>
    </row>
    <row r="490" spans="1:1" x14ac:dyDescent="0.2">
      <c r="A490" s="36" t="s">
        <v>121</v>
      </c>
    </row>
    <row r="491" spans="1:1" x14ac:dyDescent="0.2">
      <c r="A491" s="36" t="s">
        <v>121</v>
      </c>
    </row>
    <row r="492" spans="1:1" x14ac:dyDescent="0.2">
      <c r="A492" s="36" t="s">
        <v>121</v>
      </c>
    </row>
    <row r="493" spans="1:1" x14ac:dyDescent="0.2">
      <c r="A493" s="36" t="s">
        <v>121</v>
      </c>
    </row>
    <row r="494" spans="1:1" x14ac:dyDescent="0.2">
      <c r="A494" s="36" t="s">
        <v>121</v>
      </c>
    </row>
    <row r="495" spans="1:1" x14ac:dyDescent="0.2">
      <c r="A495" s="36" t="s">
        <v>121</v>
      </c>
    </row>
    <row r="496" spans="1:1" x14ac:dyDescent="0.2">
      <c r="A496" s="36" t="s">
        <v>121</v>
      </c>
    </row>
    <row r="497" spans="1:1" x14ac:dyDescent="0.2">
      <c r="A497" s="36" t="s">
        <v>121</v>
      </c>
    </row>
    <row r="498" spans="1:1" x14ac:dyDescent="0.2">
      <c r="A498" s="36" t="s">
        <v>121</v>
      </c>
    </row>
    <row r="499" spans="1:1" x14ac:dyDescent="0.2">
      <c r="A499" s="36" t="s">
        <v>121</v>
      </c>
    </row>
    <row r="500" spans="1:1" x14ac:dyDescent="0.2">
      <c r="A500" s="36" t="s">
        <v>121</v>
      </c>
    </row>
    <row r="501" spans="1:1" x14ac:dyDescent="0.2">
      <c r="A501" s="36" t="s">
        <v>121</v>
      </c>
    </row>
    <row r="502" spans="1:1" x14ac:dyDescent="0.2">
      <c r="A502" s="36" t="s">
        <v>121</v>
      </c>
    </row>
    <row r="503" spans="1:1" x14ac:dyDescent="0.2">
      <c r="A503" s="36" t="s">
        <v>121</v>
      </c>
    </row>
    <row r="504" spans="1:1" x14ac:dyDescent="0.2">
      <c r="A504" s="36" t="s">
        <v>121</v>
      </c>
    </row>
    <row r="505" spans="1:1" x14ac:dyDescent="0.2">
      <c r="A505" s="36" t="s">
        <v>121</v>
      </c>
    </row>
    <row r="506" spans="1:1" x14ac:dyDescent="0.2">
      <c r="A506" s="36" t="s">
        <v>121</v>
      </c>
    </row>
    <row r="507" spans="1:1" x14ac:dyDescent="0.2">
      <c r="A507" s="36" t="s">
        <v>121</v>
      </c>
    </row>
    <row r="508" spans="1:1" x14ac:dyDescent="0.2">
      <c r="A508" s="36" t="s">
        <v>121</v>
      </c>
    </row>
    <row r="509" spans="1:1" x14ac:dyDescent="0.2">
      <c r="A509" s="36" t="s">
        <v>121</v>
      </c>
    </row>
    <row r="510" spans="1:1" x14ac:dyDescent="0.2">
      <c r="A510" s="36" t="s">
        <v>121</v>
      </c>
    </row>
    <row r="511" spans="1:1" x14ac:dyDescent="0.2">
      <c r="A511" s="36" t="s">
        <v>121</v>
      </c>
    </row>
    <row r="512" spans="1:1" x14ac:dyDescent="0.2">
      <c r="A512" s="36" t="s">
        <v>121</v>
      </c>
    </row>
    <row r="513" spans="1:1" x14ac:dyDescent="0.2">
      <c r="A513" s="36" t="s">
        <v>121</v>
      </c>
    </row>
    <row r="514" spans="1:1" x14ac:dyDescent="0.2">
      <c r="A514" s="36" t="s">
        <v>121</v>
      </c>
    </row>
    <row r="515" spans="1:1" x14ac:dyDescent="0.2">
      <c r="A515" s="36" t="s">
        <v>121</v>
      </c>
    </row>
    <row r="516" spans="1:1" x14ac:dyDescent="0.2">
      <c r="A516" s="36" t="s">
        <v>121</v>
      </c>
    </row>
    <row r="517" spans="1:1" x14ac:dyDescent="0.2">
      <c r="A517" s="36" t="s">
        <v>121</v>
      </c>
    </row>
    <row r="518" spans="1:1" x14ac:dyDescent="0.2">
      <c r="A518" s="36" t="s">
        <v>121</v>
      </c>
    </row>
    <row r="519" spans="1:1" x14ac:dyDescent="0.2">
      <c r="A519" s="36" t="s">
        <v>121</v>
      </c>
    </row>
    <row r="520" spans="1:1" x14ac:dyDescent="0.2">
      <c r="A520" s="36" t="s">
        <v>121</v>
      </c>
    </row>
    <row r="521" spans="1:1" x14ac:dyDescent="0.2">
      <c r="A521" s="36" t="s">
        <v>121</v>
      </c>
    </row>
    <row r="522" spans="1:1" x14ac:dyDescent="0.2">
      <c r="A522" s="36" t="s">
        <v>121</v>
      </c>
    </row>
    <row r="523" spans="1:1" x14ac:dyDescent="0.2">
      <c r="A523" s="36" t="s">
        <v>121</v>
      </c>
    </row>
    <row r="524" spans="1:1" x14ac:dyDescent="0.2">
      <c r="A524" s="36" t="s">
        <v>121</v>
      </c>
    </row>
    <row r="525" spans="1:1" x14ac:dyDescent="0.2">
      <c r="A525" s="36" t="s">
        <v>121</v>
      </c>
    </row>
    <row r="526" spans="1:1" x14ac:dyDescent="0.2">
      <c r="A526" s="36" t="s">
        <v>121</v>
      </c>
    </row>
    <row r="527" spans="1:1" x14ac:dyDescent="0.2">
      <c r="A527" s="36" t="s">
        <v>121</v>
      </c>
    </row>
    <row r="528" spans="1:1" x14ac:dyDescent="0.2">
      <c r="A528" s="36" t="s">
        <v>121</v>
      </c>
    </row>
    <row r="529" spans="1:1" x14ac:dyDescent="0.2">
      <c r="A529" s="36" t="s">
        <v>121</v>
      </c>
    </row>
    <row r="530" spans="1:1" x14ac:dyDescent="0.2">
      <c r="A530" s="36" t="s">
        <v>121</v>
      </c>
    </row>
    <row r="531" spans="1:1" x14ac:dyDescent="0.2">
      <c r="A531" s="36" t="s">
        <v>121</v>
      </c>
    </row>
    <row r="532" spans="1:1" x14ac:dyDescent="0.2">
      <c r="A532" s="36" t="s">
        <v>121</v>
      </c>
    </row>
    <row r="533" spans="1:1" x14ac:dyDescent="0.2">
      <c r="A533" s="36" t="s">
        <v>121</v>
      </c>
    </row>
    <row r="534" spans="1:1" x14ac:dyDescent="0.2">
      <c r="A534" s="36" t="s">
        <v>121</v>
      </c>
    </row>
    <row r="535" spans="1:1" x14ac:dyDescent="0.2">
      <c r="A535" s="36" t="s">
        <v>121</v>
      </c>
    </row>
    <row r="536" spans="1:1" x14ac:dyDescent="0.2">
      <c r="A536" s="36" t="s">
        <v>121</v>
      </c>
    </row>
    <row r="537" spans="1:1" x14ac:dyDescent="0.2">
      <c r="A537" s="36" t="s">
        <v>121</v>
      </c>
    </row>
    <row r="538" spans="1:1" x14ac:dyDescent="0.2">
      <c r="A538" s="36" t="s">
        <v>121</v>
      </c>
    </row>
    <row r="539" spans="1:1" x14ac:dyDescent="0.2">
      <c r="A539" s="36" t="s">
        <v>121</v>
      </c>
    </row>
    <row r="540" spans="1:1" x14ac:dyDescent="0.2">
      <c r="A540" s="36" t="s">
        <v>121</v>
      </c>
    </row>
    <row r="541" spans="1:1" x14ac:dyDescent="0.2">
      <c r="A541" s="36" t="s">
        <v>121</v>
      </c>
    </row>
    <row r="542" spans="1:1" x14ac:dyDescent="0.2">
      <c r="A542" s="36" t="s">
        <v>121</v>
      </c>
    </row>
    <row r="543" spans="1:1" x14ac:dyDescent="0.2">
      <c r="A543" s="36" t="s">
        <v>121</v>
      </c>
    </row>
    <row r="544" spans="1:1" x14ac:dyDescent="0.2">
      <c r="A544" s="36" t="s">
        <v>121</v>
      </c>
    </row>
    <row r="545" spans="1:1" x14ac:dyDescent="0.2">
      <c r="A545" s="36" t="s">
        <v>121</v>
      </c>
    </row>
    <row r="546" spans="1:1" x14ac:dyDescent="0.2">
      <c r="A546" s="36" t="s">
        <v>121</v>
      </c>
    </row>
    <row r="547" spans="1:1" x14ac:dyDescent="0.2">
      <c r="A547" s="36" t="s">
        <v>121</v>
      </c>
    </row>
    <row r="548" spans="1:1" x14ac:dyDescent="0.2">
      <c r="A548" s="36" t="s">
        <v>121</v>
      </c>
    </row>
    <row r="549" spans="1:1" x14ac:dyDescent="0.2">
      <c r="A549" s="36" t="s">
        <v>121</v>
      </c>
    </row>
    <row r="550" spans="1:1" x14ac:dyDescent="0.2">
      <c r="A550" s="36" t="s">
        <v>121</v>
      </c>
    </row>
    <row r="551" spans="1:1" x14ac:dyDescent="0.2">
      <c r="A551" s="36" t="s">
        <v>121</v>
      </c>
    </row>
    <row r="552" spans="1:1" x14ac:dyDescent="0.2">
      <c r="A552" s="36" t="s">
        <v>121</v>
      </c>
    </row>
    <row r="553" spans="1:1" x14ac:dyDescent="0.2">
      <c r="A553" s="36" t="s">
        <v>121</v>
      </c>
    </row>
    <row r="554" spans="1:1" x14ac:dyDescent="0.2">
      <c r="A554" s="36" t="s">
        <v>121</v>
      </c>
    </row>
    <row r="555" spans="1:1" x14ac:dyDescent="0.2">
      <c r="A555" s="36" t="s">
        <v>121</v>
      </c>
    </row>
    <row r="556" spans="1:1" x14ac:dyDescent="0.2">
      <c r="A556" s="36" t="s">
        <v>121</v>
      </c>
    </row>
    <row r="557" spans="1:1" x14ac:dyDescent="0.2">
      <c r="A557" s="36" t="s">
        <v>121</v>
      </c>
    </row>
    <row r="558" spans="1:1" x14ac:dyDescent="0.2">
      <c r="A558" s="36" t="s">
        <v>121</v>
      </c>
    </row>
    <row r="559" spans="1:1" x14ac:dyDescent="0.2">
      <c r="A559" s="36" t="s">
        <v>121</v>
      </c>
    </row>
    <row r="560" spans="1:1" x14ac:dyDescent="0.2">
      <c r="A560" s="36" t="s">
        <v>121</v>
      </c>
    </row>
    <row r="561" spans="1:1" x14ac:dyDescent="0.2">
      <c r="A561" s="36" t="s">
        <v>121</v>
      </c>
    </row>
    <row r="562" spans="1:1" x14ac:dyDescent="0.2">
      <c r="A562" s="36" t="s">
        <v>121</v>
      </c>
    </row>
    <row r="563" spans="1:1" x14ac:dyDescent="0.2">
      <c r="A563" s="36" t="s">
        <v>121</v>
      </c>
    </row>
    <row r="564" spans="1:1" x14ac:dyDescent="0.2">
      <c r="A564" s="36" t="s">
        <v>121</v>
      </c>
    </row>
    <row r="565" spans="1:1" x14ac:dyDescent="0.2">
      <c r="A565" s="36" t="s">
        <v>121</v>
      </c>
    </row>
    <row r="566" spans="1:1" x14ac:dyDescent="0.2">
      <c r="A566" s="36" t="s">
        <v>121</v>
      </c>
    </row>
    <row r="567" spans="1:1" x14ac:dyDescent="0.2">
      <c r="A567" s="36" t="s">
        <v>121</v>
      </c>
    </row>
    <row r="568" spans="1:1" x14ac:dyDescent="0.2">
      <c r="A568" s="36" t="s">
        <v>121</v>
      </c>
    </row>
    <row r="569" spans="1:1" x14ac:dyDescent="0.2">
      <c r="A569" s="36" t="s">
        <v>121</v>
      </c>
    </row>
    <row r="570" spans="1:1" x14ac:dyDescent="0.2">
      <c r="A570" s="36" t="s">
        <v>121</v>
      </c>
    </row>
    <row r="571" spans="1:1" x14ac:dyDescent="0.2">
      <c r="A571" s="36" t="s">
        <v>121</v>
      </c>
    </row>
    <row r="572" spans="1:1" x14ac:dyDescent="0.2">
      <c r="A572" s="36" t="s">
        <v>121</v>
      </c>
    </row>
    <row r="573" spans="1:1" x14ac:dyDescent="0.2">
      <c r="A573" s="36" t="s">
        <v>121</v>
      </c>
    </row>
    <row r="574" spans="1:1" x14ac:dyDescent="0.2">
      <c r="A574" s="36" t="s">
        <v>121</v>
      </c>
    </row>
    <row r="575" spans="1:1" x14ac:dyDescent="0.2">
      <c r="A575" s="36" t="s">
        <v>121</v>
      </c>
    </row>
    <row r="576" spans="1:1" x14ac:dyDescent="0.2">
      <c r="A576" s="36" t="s">
        <v>121</v>
      </c>
    </row>
    <row r="577" spans="1:1" x14ac:dyDescent="0.2">
      <c r="A577" s="36" t="s">
        <v>121</v>
      </c>
    </row>
    <row r="578" spans="1:1" x14ac:dyDescent="0.2">
      <c r="A578" s="36" t="s">
        <v>121</v>
      </c>
    </row>
    <row r="579" spans="1:1" x14ac:dyDescent="0.2">
      <c r="A579" s="36" t="s">
        <v>121</v>
      </c>
    </row>
    <row r="580" spans="1:1" x14ac:dyDescent="0.2">
      <c r="A580" s="36" t="s">
        <v>121</v>
      </c>
    </row>
    <row r="581" spans="1:1" x14ac:dyDescent="0.2">
      <c r="A581" s="36" t="s">
        <v>121</v>
      </c>
    </row>
    <row r="582" spans="1:1" x14ac:dyDescent="0.2">
      <c r="A582" s="36" t="s">
        <v>121</v>
      </c>
    </row>
    <row r="583" spans="1:1" x14ac:dyDescent="0.2">
      <c r="A583" s="36" t="s">
        <v>121</v>
      </c>
    </row>
    <row r="584" spans="1:1" x14ac:dyDescent="0.2">
      <c r="A584" s="36" t="s">
        <v>121</v>
      </c>
    </row>
    <row r="585" spans="1:1" x14ac:dyDescent="0.2">
      <c r="A585" s="36" t="s">
        <v>121</v>
      </c>
    </row>
    <row r="586" spans="1:1" x14ac:dyDescent="0.2">
      <c r="A586" s="36" t="s">
        <v>121</v>
      </c>
    </row>
    <row r="587" spans="1:1" x14ac:dyDescent="0.2">
      <c r="A587" s="36" t="s">
        <v>121</v>
      </c>
    </row>
    <row r="588" spans="1:1" x14ac:dyDescent="0.2">
      <c r="A588" s="36" t="s">
        <v>121</v>
      </c>
    </row>
    <row r="589" spans="1:1" x14ac:dyDescent="0.2">
      <c r="A589" s="36" t="s">
        <v>121</v>
      </c>
    </row>
    <row r="590" spans="1:1" x14ac:dyDescent="0.2">
      <c r="A590" s="36" t="s">
        <v>121</v>
      </c>
    </row>
    <row r="591" spans="1:1" x14ac:dyDescent="0.2">
      <c r="A591" s="36" t="s">
        <v>121</v>
      </c>
    </row>
    <row r="592" spans="1:1" x14ac:dyDescent="0.2">
      <c r="A592" s="36" t="s">
        <v>121</v>
      </c>
    </row>
    <row r="593" spans="1:1" x14ac:dyDescent="0.2">
      <c r="A593" s="36" t="s">
        <v>121</v>
      </c>
    </row>
    <row r="594" spans="1:1" x14ac:dyDescent="0.2">
      <c r="A594" s="36" t="s">
        <v>121</v>
      </c>
    </row>
    <row r="595" spans="1:1" x14ac:dyDescent="0.2">
      <c r="A595" s="36" t="s">
        <v>121</v>
      </c>
    </row>
    <row r="596" spans="1:1" x14ac:dyDescent="0.2">
      <c r="A596" s="36" t="s">
        <v>121</v>
      </c>
    </row>
    <row r="597" spans="1:1" x14ac:dyDescent="0.2">
      <c r="A597" s="36" t="s">
        <v>121</v>
      </c>
    </row>
    <row r="598" spans="1:1" x14ac:dyDescent="0.2">
      <c r="A598" s="36" t="s">
        <v>121</v>
      </c>
    </row>
    <row r="599" spans="1:1" x14ac:dyDescent="0.2">
      <c r="A599" s="36" t="s">
        <v>121</v>
      </c>
    </row>
    <row r="600" spans="1:1" x14ac:dyDescent="0.2">
      <c r="A600" s="36" t="s">
        <v>121</v>
      </c>
    </row>
    <row r="601" spans="1:1" x14ac:dyDescent="0.2">
      <c r="A601" s="36" t="s">
        <v>121</v>
      </c>
    </row>
    <row r="602" spans="1:1" x14ac:dyDescent="0.2">
      <c r="A602" s="36" t="s">
        <v>121</v>
      </c>
    </row>
    <row r="603" spans="1:1" x14ac:dyDescent="0.2">
      <c r="A603" s="36" t="s">
        <v>121</v>
      </c>
    </row>
    <row r="604" spans="1:1" x14ac:dyDescent="0.2">
      <c r="A604" s="36" t="s">
        <v>121</v>
      </c>
    </row>
    <row r="605" spans="1:1" x14ac:dyDescent="0.2">
      <c r="A605" s="36" t="s">
        <v>121</v>
      </c>
    </row>
    <row r="606" spans="1:1" x14ac:dyDescent="0.2">
      <c r="A606" s="36" t="s">
        <v>121</v>
      </c>
    </row>
    <row r="607" spans="1:1" x14ac:dyDescent="0.2">
      <c r="A607" s="36" t="s">
        <v>121</v>
      </c>
    </row>
    <row r="608" spans="1:1" x14ac:dyDescent="0.2">
      <c r="A608" s="36" t="s">
        <v>121</v>
      </c>
    </row>
    <row r="609" spans="1:1" x14ac:dyDescent="0.2">
      <c r="A609" s="36" t="s">
        <v>121</v>
      </c>
    </row>
    <row r="610" spans="1:1" x14ac:dyDescent="0.2">
      <c r="A610" s="36" t="s">
        <v>121</v>
      </c>
    </row>
    <row r="611" spans="1:1" x14ac:dyDescent="0.2">
      <c r="A611" s="36" t="s">
        <v>121</v>
      </c>
    </row>
    <row r="612" spans="1:1" x14ac:dyDescent="0.2">
      <c r="A612" s="36" t="s">
        <v>121</v>
      </c>
    </row>
    <row r="613" spans="1:1" x14ac:dyDescent="0.2">
      <c r="A613" s="36" t="s">
        <v>121</v>
      </c>
    </row>
    <row r="614" spans="1:1" x14ac:dyDescent="0.2">
      <c r="A614" s="36" t="s">
        <v>121</v>
      </c>
    </row>
    <row r="615" spans="1:1" x14ac:dyDescent="0.2">
      <c r="A615" s="36" t="s">
        <v>121</v>
      </c>
    </row>
    <row r="616" spans="1:1" x14ac:dyDescent="0.2">
      <c r="A616" s="36" t="s">
        <v>121</v>
      </c>
    </row>
    <row r="617" spans="1:1" x14ac:dyDescent="0.2">
      <c r="A617" s="36" t="s">
        <v>121</v>
      </c>
    </row>
    <row r="618" spans="1:1" x14ac:dyDescent="0.2">
      <c r="A618" s="36" t="s">
        <v>121</v>
      </c>
    </row>
    <row r="619" spans="1:1" x14ac:dyDescent="0.2">
      <c r="A619" s="36" t="s">
        <v>121</v>
      </c>
    </row>
    <row r="620" spans="1:1" x14ac:dyDescent="0.2">
      <c r="A620" s="36" t="s">
        <v>121</v>
      </c>
    </row>
    <row r="621" spans="1:1" x14ac:dyDescent="0.2">
      <c r="A621" s="36" t="s">
        <v>121</v>
      </c>
    </row>
    <row r="622" spans="1:1" x14ac:dyDescent="0.2">
      <c r="A622" s="36" t="s">
        <v>121</v>
      </c>
    </row>
    <row r="623" spans="1:1" x14ac:dyDescent="0.2">
      <c r="A623" s="36" t="s">
        <v>121</v>
      </c>
    </row>
    <row r="624" spans="1:1" x14ac:dyDescent="0.2">
      <c r="A624" s="36" t="s">
        <v>121</v>
      </c>
    </row>
    <row r="625" spans="1:1" x14ac:dyDescent="0.2">
      <c r="A625" s="36" t="s">
        <v>121</v>
      </c>
    </row>
    <row r="626" spans="1:1" x14ac:dyDescent="0.2">
      <c r="A626" s="36" t="s">
        <v>121</v>
      </c>
    </row>
    <row r="627" spans="1:1" x14ac:dyDescent="0.2">
      <c r="A627" s="36" t="s">
        <v>121</v>
      </c>
    </row>
    <row r="628" spans="1:1" x14ac:dyDescent="0.2">
      <c r="A628" s="36" t="s">
        <v>121</v>
      </c>
    </row>
    <row r="629" spans="1:1" x14ac:dyDescent="0.2">
      <c r="A629" s="36" t="s">
        <v>121</v>
      </c>
    </row>
    <row r="630" spans="1:1" x14ac:dyDescent="0.2">
      <c r="A630" s="36" t="s">
        <v>121</v>
      </c>
    </row>
    <row r="631" spans="1:1" x14ac:dyDescent="0.2">
      <c r="A631" s="36" t="s">
        <v>121</v>
      </c>
    </row>
    <row r="632" spans="1:1" x14ac:dyDescent="0.2">
      <c r="A632" s="36" t="s">
        <v>121</v>
      </c>
    </row>
    <row r="633" spans="1:1" x14ac:dyDescent="0.2">
      <c r="A633" s="36" t="s">
        <v>121</v>
      </c>
    </row>
    <row r="634" spans="1:1" x14ac:dyDescent="0.2">
      <c r="A634" s="36" t="s">
        <v>121</v>
      </c>
    </row>
    <row r="635" spans="1:1" x14ac:dyDescent="0.2">
      <c r="A635" s="36" t="s">
        <v>121</v>
      </c>
    </row>
    <row r="636" spans="1:1" x14ac:dyDescent="0.2">
      <c r="A636" s="36" t="s">
        <v>121</v>
      </c>
    </row>
    <row r="637" spans="1:1" x14ac:dyDescent="0.2">
      <c r="A637" s="36" t="s">
        <v>121</v>
      </c>
    </row>
    <row r="638" spans="1:1" x14ac:dyDescent="0.2">
      <c r="A638" s="36" t="s">
        <v>121</v>
      </c>
    </row>
    <row r="639" spans="1:1" x14ac:dyDescent="0.2">
      <c r="A639" s="36" t="s">
        <v>121</v>
      </c>
    </row>
    <row r="640" spans="1:1" x14ac:dyDescent="0.2">
      <c r="A640" s="36" t="s">
        <v>121</v>
      </c>
    </row>
    <row r="641" spans="1:1" x14ac:dyDescent="0.2">
      <c r="A641" s="36" t="s">
        <v>121</v>
      </c>
    </row>
    <row r="642" spans="1:1" x14ac:dyDescent="0.2">
      <c r="A642" s="36" t="s">
        <v>121</v>
      </c>
    </row>
    <row r="643" spans="1:1" x14ac:dyDescent="0.2">
      <c r="A643" s="36" t="s">
        <v>121</v>
      </c>
    </row>
    <row r="644" spans="1:1" x14ac:dyDescent="0.2">
      <c r="A644" s="36" t="s">
        <v>121</v>
      </c>
    </row>
    <row r="645" spans="1:1" x14ac:dyDescent="0.2">
      <c r="A645" s="36" t="s">
        <v>121</v>
      </c>
    </row>
    <row r="646" spans="1:1" x14ac:dyDescent="0.2">
      <c r="A646" s="36" t="s">
        <v>121</v>
      </c>
    </row>
    <row r="647" spans="1:1" x14ac:dyDescent="0.2">
      <c r="A647" s="36" t="s">
        <v>121</v>
      </c>
    </row>
    <row r="648" spans="1:1" x14ac:dyDescent="0.2">
      <c r="A648" s="36" t="s">
        <v>121</v>
      </c>
    </row>
    <row r="649" spans="1:1" x14ac:dyDescent="0.2">
      <c r="A649" s="36" t="s">
        <v>121</v>
      </c>
    </row>
    <row r="650" spans="1:1" x14ac:dyDescent="0.2">
      <c r="A650" s="36" t="s">
        <v>121</v>
      </c>
    </row>
    <row r="651" spans="1:1" x14ac:dyDescent="0.2">
      <c r="A651" s="36" t="s">
        <v>121</v>
      </c>
    </row>
    <row r="652" spans="1:1" x14ac:dyDescent="0.2">
      <c r="A652" s="36" t="s">
        <v>121</v>
      </c>
    </row>
    <row r="653" spans="1:1" x14ac:dyDescent="0.2">
      <c r="A653" s="36" t="s">
        <v>121</v>
      </c>
    </row>
    <row r="654" spans="1:1" x14ac:dyDescent="0.2">
      <c r="A654" s="36" t="s">
        <v>121</v>
      </c>
    </row>
    <row r="655" spans="1:1" x14ac:dyDescent="0.2">
      <c r="A655" s="36" t="s">
        <v>121</v>
      </c>
    </row>
    <row r="656" spans="1:1" x14ac:dyDescent="0.2">
      <c r="A656" s="36" t="s">
        <v>121</v>
      </c>
    </row>
    <row r="657" spans="1:1" x14ac:dyDescent="0.2">
      <c r="A657" s="36" t="s">
        <v>121</v>
      </c>
    </row>
    <row r="658" spans="1:1" x14ac:dyDescent="0.2">
      <c r="A658" s="36" t="s">
        <v>121</v>
      </c>
    </row>
    <row r="659" spans="1:1" x14ac:dyDescent="0.2">
      <c r="A659" s="36" t="s">
        <v>121</v>
      </c>
    </row>
    <row r="660" spans="1:1" x14ac:dyDescent="0.2">
      <c r="A660" s="36" t="s">
        <v>121</v>
      </c>
    </row>
    <row r="661" spans="1:1" x14ac:dyDescent="0.2">
      <c r="A661" s="36" t="s">
        <v>121</v>
      </c>
    </row>
    <row r="662" spans="1:1" x14ac:dyDescent="0.2">
      <c r="A662" s="36" t="s">
        <v>121</v>
      </c>
    </row>
    <row r="663" spans="1:1" x14ac:dyDescent="0.2">
      <c r="A663" s="36" t="s">
        <v>121</v>
      </c>
    </row>
    <row r="664" spans="1:1" x14ac:dyDescent="0.2">
      <c r="A664" s="36" t="s">
        <v>121</v>
      </c>
    </row>
    <row r="665" spans="1:1" x14ac:dyDescent="0.2">
      <c r="A665" s="36" t="s">
        <v>121</v>
      </c>
    </row>
    <row r="666" spans="1:1" x14ac:dyDescent="0.2">
      <c r="A666" s="36" t="s">
        <v>121</v>
      </c>
    </row>
    <row r="667" spans="1:1" x14ac:dyDescent="0.2">
      <c r="A667" s="36" t="s">
        <v>121</v>
      </c>
    </row>
    <row r="668" spans="1:1" x14ac:dyDescent="0.2">
      <c r="A668" s="36" t="s">
        <v>121</v>
      </c>
    </row>
    <row r="669" spans="1:1" x14ac:dyDescent="0.2">
      <c r="A669" s="36" t="s">
        <v>121</v>
      </c>
    </row>
    <row r="670" spans="1:1" x14ac:dyDescent="0.2">
      <c r="A670" s="36" t="s">
        <v>121</v>
      </c>
    </row>
    <row r="671" spans="1:1" x14ac:dyDescent="0.2">
      <c r="A671" s="36" t="s">
        <v>121</v>
      </c>
    </row>
    <row r="672" spans="1:1" x14ac:dyDescent="0.2">
      <c r="A672" s="36" t="s">
        <v>121</v>
      </c>
    </row>
    <row r="673" spans="1:1" x14ac:dyDescent="0.2">
      <c r="A673" s="36" t="s">
        <v>121</v>
      </c>
    </row>
    <row r="674" spans="1:1" x14ac:dyDescent="0.2">
      <c r="A674" s="36" t="s">
        <v>121</v>
      </c>
    </row>
    <row r="675" spans="1:1" x14ac:dyDescent="0.2">
      <c r="A675" s="36" t="s">
        <v>121</v>
      </c>
    </row>
    <row r="676" spans="1:1" x14ac:dyDescent="0.2">
      <c r="A676" s="36" t="s">
        <v>121</v>
      </c>
    </row>
    <row r="677" spans="1:1" x14ac:dyDescent="0.2">
      <c r="A677" s="36" t="s">
        <v>121</v>
      </c>
    </row>
    <row r="678" spans="1:1" x14ac:dyDescent="0.2">
      <c r="A678" s="36" t="s">
        <v>121</v>
      </c>
    </row>
    <row r="679" spans="1:1" x14ac:dyDescent="0.2">
      <c r="A679" s="36" t="s">
        <v>121</v>
      </c>
    </row>
    <row r="680" spans="1:1" x14ac:dyDescent="0.2">
      <c r="A680" s="36" t="s">
        <v>121</v>
      </c>
    </row>
    <row r="681" spans="1:1" x14ac:dyDescent="0.2">
      <c r="A681" s="36" t="s">
        <v>121</v>
      </c>
    </row>
    <row r="682" spans="1:1" x14ac:dyDescent="0.2">
      <c r="A682" s="36" t="s">
        <v>121</v>
      </c>
    </row>
    <row r="683" spans="1:1" x14ac:dyDescent="0.2">
      <c r="A683" s="36" t="s">
        <v>121</v>
      </c>
    </row>
    <row r="684" spans="1:1" x14ac:dyDescent="0.2">
      <c r="A684" s="36" t="s">
        <v>121</v>
      </c>
    </row>
    <row r="685" spans="1:1" x14ac:dyDescent="0.2">
      <c r="A685" s="36" t="s">
        <v>121</v>
      </c>
    </row>
    <row r="686" spans="1:1" x14ac:dyDescent="0.2">
      <c r="A686" s="36" t="s">
        <v>121</v>
      </c>
    </row>
    <row r="687" spans="1:1" x14ac:dyDescent="0.2">
      <c r="A687" s="36" t="s">
        <v>121</v>
      </c>
    </row>
    <row r="688" spans="1:1" x14ac:dyDescent="0.2">
      <c r="A688" s="36" t="s">
        <v>121</v>
      </c>
    </row>
    <row r="689" spans="1:1" x14ac:dyDescent="0.2">
      <c r="A689" s="36" t="s">
        <v>121</v>
      </c>
    </row>
    <row r="690" spans="1:1" x14ac:dyDescent="0.2">
      <c r="A690" s="36" t="s">
        <v>121</v>
      </c>
    </row>
    <row r="691" spans="1:1" x14ac:dyDescent="0.2">
      <c r="A691" s="36" t="s">
        <v>121</v>
      </c>
    </row>
    <row r="692" spans="1:1" x14ac:dyDescent="0.2">
      <c r="A692" s="36" t="s">
        <v>121</v>
      </c>
    </row>
    <row r="693" spans="1:1" x14ac:dyDescent="0.2">
      <c r="A693" s="36" t="s">
        <v>121</v>
      </c>
    </row>
    <row r="694" spans="1:1" x14ac:dyDescent="0.2">
      <c r="A694" s="36" t="s">
        <v>121</v>
      </c>
    </row>
    <row r="695" spans="1:1" x14ac:dyDescent="0.2">
      <c r="A695" s="36" t="s">
        <v>121</v>
      </c>
    </row>
    <row r="696" spans="1:1" x14ac:dyDescent="0.2">
      <c r="A696" s="36" t="s">
        <v>121</v>
      </c>
    </row>
    <row r="697" spans="1:1" x14ac:dyDescent="0.2">
      <c r="A697" s="36" t="s">
        <v>121</v>
      </c>
    </row>
    <row r="698" spans="1:1" x14ac:dyDescent="0.2">
      <c r="A698" s="36" t="s">
        <v>121</v>
      </c>
    </row>
    <row r="699" spans="1:1" x14ac:dyDescent="0.2">
      <c r="A699" s="36" t="s">
        <v>121</v>
      </c>
    </row>
    <row r="700" spans="1:1" x14ac:dyDescent="0.2">
      <c r="A700" s="36" t="s">
        <v>121</v>
      </c>
    </row>
    <row r="701" spans="1:1" x14ac:dyDescent="0.2">
      <c r="A701" s="36" t="s">
        <v>121</v>
      </c>
    </row>
    <row r="702" spans="1:1" x14ac:dyDescent="0.2">
      <c r="A702" s="36" t="s">
        <v>121</v>
      </c>
    </row>
    <row r="703" spans="1:1" x14ac:dyDescent="0.2">
      <c r="A703" s="36" t="s">
        <v>121</v>
      </c>
    </row>
    <row r="704" spans="1:1" x14ac:dyDescent="0.2">
      <c r="A704" s="36" t="s">
        <v>121</v>
      </c>
    </row>
    <row r="705" spans="1:1" x14ac:dyDescent="0.2">
      <c r="A705" s="36" t="s">
        <v>121</v>
      </c>
    </row>
    <row r="706" spans="1:1" x14ac:dyDescent="0.2">
      <c r="A706" s="36" t="s">
        <v>121</v>
      </c>
    </row>
    <row r="707" spans="1:1" x14ac:dyDescent="0.2">
      <c r="A707" s="36" t="s">
        <v>121</v>
      </c>
    </row>
    <row r="708" spans="1:1" x14ac:dyDescent="0.2">
      <c r="A708" s="36" t="s">
        <v>121</v>
      </c>
    </row>
    <row r="709" spans="1:1" x14ac:dyDescent="0.2">
      <c r="A709" s="36" t="s">
        <v>121</v>
      </c>
    </row>
    <row r="710" spans="1:1" x14ac:dyDescent="0.2">
      <c r="A710" s="36" t="s">
        <v>121</v>
      </c>
    </row>
    <row r="711" spans="1:1" x14ac:dyDescent="0.2">
      <c r="A711" s="36" t="s">
        <v>121</v>
      </c>
    </row>
    <row r="712" spans="1:1" x14ac:dyDescent="0.2">
      <c r="A712" s="36" t="s">
        <v>121</v>
      </c>
    </row>
    <row r="713" spans="1:1" x14ac:dyDescent="0.2">
      <c r="A713" s="36" t="s">
        <v>121</v>
      </c>
    </row>
    <row r="714" spans="1:1" x14ac:dyDescent="0.2">
      <c r="A714" s="36" t="s">
        <v>121</v>
      </c>
    </row>
    <row r="715" spans="1:1" x14ac:dyDescent="0.2">
      <c r="A715" s="36" t="s">
        <v>121</v>
      </c>
    </row>
    <row r="716" spans="1:1" x14ac:dyDescent="0.2">
      <c r="A716" s="36" t="s">
        <v>121</v>
      </c>
    </row>
    <row r="717" spans="1:1" x14ac:dyDescent="0.2">
      <c r="A717" s="36" t="s">
        <v>121</v>
      </c>
    </row>
    <row r="718" spans="1:1" x14ac:dyDescent="0.2">
      <c r="A718" s="36" t="s">
        <v>121</v>
      </c>
    </row>
    <row r="719" spans="1:1" x14ac:dyDescent="0.2">
      <c r="A719" s="36" t="s">
        <v>121</v>
      </c>
    </row>
    <row r="720" spans="1:1" x14ac:dyDescent="0.2">
      <c r="A720" s="36" t="s">
        <v>121</v>
      </c>
    </row>
    <row r="721" spans="1:1" x14ac:dyDescent="0.2">
      <c r="A721" s="36" t="s">
        <v>121</v>
      </c>
    </row>
    <row r="722" spans="1:1" x14ac:dyDescent="0.2">
      <c r="A722" s="36" t="s">
        <v>121</v>
      </c>
    </row>
    <row r="723" spans="1:1" x14ac:dyDescent="0.2">
      <c r="A723" s="36" t="s">
        <v>121</v>
      </c>
    </row>
    <row r="724" spans="1:1" x14ac:dyDescent="0.2">
      <c r="A724" s="36" t="s">
        <v>121</v>
      </c>
    </row>
    <row r="725" spans="1:1" x14ac:dyDescent="0.2">
      <c r="A725" s="36" t="s">
        <v>121</v>
      </c>
    </row>
    <row r="726" spans="1:1" x14ac:dyDescent="0.2">
      <c r="A726" s="36" t="s">
        <v>121</v>
      </c>
    </row>
    <row r="727" spans="1:1" x14ac:dyDescent="0.2">
      <c r="A727" s="36" t="s">
        <v>121</v>
      </c>
    </row>
    <row r="728" spans="1:1" x14ac:dyDescent="0.2">
      <c r="A728" s="36" t="s">
        <v>121</v>
      </c>
    </row>
    <row r="729" spans="1:1" x14ac:dyDescent="0.2">
      <c r="A729" s="36" t="s">
        <v>121</v>
      </c>
    </row>
    <row r="730" spans="1:1" x14ac:dyDescent="0.2">
      <c r="A730" s="36" t="s">
        <v>121</v>
      </c>
    </row>
    <row r="731" spans="1:1" x14ac:dyDescent="0.2">
      <c r="A731" s="36" t="s">
        <v>121</v>
      </c>
    </row>
    <row r="732" spans="1:1" x14ac:dyDescent="0.2">
      <c r="A732" s="36" t="s">
        <v>121</v>
      </c>
    </row>
    <row r="733" spans="1:1" x14ac:dyDescent="0.2">
      <c r="A733" s="36" t="s">
        <v>121</v>
      </c>
    </row>
    <row r="734" spans="1:1" x14ac:dyDescent="0.2">
      <c r="A734" s="36" t="s">
        <v>121</v>
      </c>
    </row>
    <row r="735" spans="1:1" x14ac:dyDescent="0.2">
      <c r="A735" s="36" t="s">
        <v>121</v>
      </c>
    </row>
    <row r="736" spans="1:1" x14ac:dyDescent="0.2">
      <c r="A736" s="36" t="s">
        <v>121</v>
      </c>
    </row>
    <row r="737" spans="1:1" x14ac:dyDescent="0.2">
      <c r="A737" s="36" t="s">
        <v>121</v>
      </c>
    </row>
    <row r="738" spans="1:1" x14ac:dyDescent="0.2">
      <c r="A738" s="36" t="s">
        <v>121</v>
      </c>
    </row>
    <row r="739" spans="1:1" x14ac:dyDescent="0.2">
      <c r="A739" s="36" t="s">
        <v>121</v>
      </c>
    </row>
    <row r="740" spans="1:1" x14ac:dyDescent="0.2">
      <c r="A740" s="36" t="s">
        <v>121</v>
      </c>
    </row>
    <row r="741" spans="1:1" x14ac:dyDescent="0.2">
      <c r="A741" s="36" t="s">
        <v>121</v>
      </c>
    </row>
    <row r="742" spans="1:1" x14ac:dyDescent="0.2">
      <c r="A742" s="36" t="s">
        <v>121</v>
      </c>
    </row>
    <row r="743" spans="1:1" x14ac:dyDescent="0.2">
      <c r="A743" s="36" t="s">
        <v>121</v>
      </c>
    </row>
    <row r="744" spans="1:1" x14ac:dyDescent="0.2">
      <c r="A744" s="36" t="s">
        <v>121</v>
      </c>
    </row>
    <row r="745" spans="1:1" x14ac:dyDescent="0.2">
      <c r="A745" s="36" t="s">
        <v>121</v>
      </c>
    </row>
    <row r="746" spans="1:1" x14ac:dyDescent="0.2">
      <c r="A746" s="36" t="s">
        <v>121</v>
      </c>
    </row>
    <row r="747" spans="1:1" x14ac:dyDescent="0.2">
      <c r="A747" s="36" t="s">
        <v>121</v>
      </c>
    </row>
    <row r="748" spans="1:1" x14ac:dyDescent="0.2">
      <c r="A748" s="36" t="s">
        <v>121</v>
      </c>
    </row>
    <row r="749" spans="1:1" x14ac:dyDescent="0.2">
      <c r="A749" s="36" t="s">
        <v>121</v>
      </c>
    </row>
    <row r="750" spans="1:1" x14ac:dyDescent="0.2">
      <c r="A750" s="36" t="s">
        <v>121</v>
      </c>
    </row>
    <row r="751" spans="1:1" x14ac:dyDescent="0.2">
      <c r="A751" s="36" t="s">
        <v>121</v>
      </c>
    </row>
    <row r="752" spans="1:1" x14ac:dyDescent="0.2">
      <c r="A752" s="36" t="s">
        <v>121</v>
      </c>
    </row>
    <row r="753" spans="1:1" x14ac:dyDescent="0.2">
      <c r="A753" s="36" t="s">
        <v>121</v>
      </c>
    </row>
    <row r="754" spans="1:1" x14ac:dyDescent="0.2">
      <c r="A754" s="36" t="s">
        <v>121</v>
      </c>
    </row>
    <row r="755" spans="1:1" x14ac:dyDescent="0.2">
      <c r="A755" s="36" t="s">
        <v>121</v>
      </c>
    </row>
    <row r="756" spans="1:1" x14ac:dyDescent="0.2">
      <c r="A756" s="36" t="s">
        <v>121</v>
      </c>
    </row>
    <row r="757" spans="1:1" x14ac:dyDescent="0.2">
      <c r="A757" s="36" t="s">
        <v>121</v>
      </c>
    </row>
    <row r="758" spans="1:1" x14ac:dyDescent="0.2">
      <c r="A758" s="36" t="s">
        <v>121</v>
      </c>
    </row>
    <row r="759" spans="1:1" x14ac:dyDescent="0.2">
      <c r="A759" s="36" t="s">
        <v>121</v>
      </c>
    </row>
    <row r="760" spans="1:1" x14ac:dyDescent="0.2">
      <c r="A760" s="36" t="s">
        <v>121</v>
      </c>
    </row>
    <row r="761" spans="1:1" x14ac:dyDescent="0.2">
      <c r="A761" s="36" t="s">
        <v>121</v>
      </c>
    </row>
    <row r="762" spans="1:1" x14ac:dyDescent="0.2">
      <c r="A762" s="36" t="s">
        <v>121</v>
      </c>
    </row>
    <row r="763" spans="1:1" x14ac:dyDescent="0.2">
      <c r="A763" s="36" t="s">
        <v>121</v>
      </c>
    </row>
    <row r="764" spans="1:1" x14ac:dyDescent="0.2">
      <c r="A764" s="36" t="s">
        <v>121</v>
      </c>
    </row>
    <row r="765" spans="1:1" x14ac:dyDescent="0.2">
      <c r="A765" s="36" t="s">
        <v>121</v>
      </c>
    </row>
    <row r="766" spans="1:1" x14ac:dyDescent="0.2">
      <c r="A766" s="36" t="s">
        <v>121</v>
      </c>
    </row>
    <row r="767" spans="1:1" x14ac:dyDescent="0.2">
      <c r="A767" s="36" t="s">
        <v>121</v>
      </c>
    </row>
    <row r="768" spans="1:1" x14ac:dyDescent="0.2">
      <c r="A768" s="36" t="s">
        <v>121</v>
      </c>
    </row>
    <row r="769" spans="1:1" x14ac:dyDescent="0.2">
      <c r="A769" s="36" t="s">
        <v>121</v>
      </c>
    </row>
    <row r="770" spans="1:1" x14ac:dyDescent="0.2">
      <c r="A770" s="36" t="s">
        <v>121</v>
      </c>
    </row>
    <row r="771" spans="1:1" x14ac:dyDescent="0.2">
      <c r="A771" s="36" t="s">
        <v>121</v>
      </c>
    </row>
    <row r="772" spans="1:1" x14ac:dyDescent="0.2">
      <c r="A772" s="36" t="s">
        <v>121</v>
      </c>
    </row>
    <row r="773" spans="1:1" x14ac:dyDescent="0.2">
      <c r="A773" s="36" t="s">
        <v>121</v>
      </c>
    </row>
    <row r="774" spans="1:1" x14ac:dyDescent="0.2">
      <c r="A774" s="36" t="s">
        <v>121</v>
      </c>
    </row>
    <row r="775" spans="1:1" x14ac:dyDescent="0.2">
      <c r="A775" s="36" t="s">
        <v>121</v>
      </c>
    </row>
    <row r="776" spans="1:1" x14ac:dyDescent="0.2">
      <c r="A776" s="36" t="s">
        <v>121</v>
      </c>
    </row>
    <row r="777" spans="1:1" x14ac:dyDescent="0.2">
      <c r="A777" s="36" t="s">
        <v>121</v>
      </c>
    </row>
    <row r="778" spans="1:1" x14ac:dyDescent="0.2">
      <c r="A778" s="36" t="s">
        <v>121</v>
      </c>
    </row>
    <row r="779" spans="1:1" x14ac:dyDescent="0.2">
      <c r="A779" s="36" t="s">
        <v>121</v>
      </c>
    </row>
    <row r="780" spans="1:1" x14ac:dyDescent="0.2">
      <c r="A780" s="36" t="s">
        <v>121</v>
      </c>
    </row>
    <row r="781" spans="1:1" x14ac:dyDescent="0.2">
      <c r="A781" s="36" t="s">
        <v>121</v>
      </c>
    </row>
    <row r="782" spans="1:1" x14ac:dyDescent="0.2">
      <c r="A782" s="36" t="s">
        <v>121</v>
      </c>
    </row>
    <row r="783" spans="1:1" x14ac:dyDescent="0.2">
      <c r="A783" s="36" t="s">
        <v>121</v>
      </c>
    </row>
    <row r="784" spans="1:1" x14ac:dyDescent="0.2">
      <c r="A784" s="36" t="s">
        <v>121</v>
      </c>
    </row>
    <row r="785" spans="1:1" x14ac:dyDescent="0.2">
      <c r="A785" s="36" t="s">
        <v>121</v>
      </c>
    </row>
    <row r="786" spans="1:1" x14ac:dyDescent="0.2">
      <c r="A786" s="36" t="s">
        <v>121</v>
      </c>
    </row>
    <row r="787" spans="1:1" x14ac:dyDescent="0.2">
      <c r="A787" s="36" t="s">
        <v>121</v>
      </c>
    </row>
    <row r="788" spans="1:1" x14ac:dyDescent="0.2">
      <c r="A788" s="36" t="s">
        <v>121</v>
      </c>
    </row>
    <row r="789" spans="1:1" x14ac:dyDescent="0.2">
      <c r="A789" s="36" t="s">
        <v>121</v>
      </c>
    </row>
    <row r="790" spans="1:1" x14ac:dyDescent="0.2">
      <c r="A790" s="36" t="s">
        <v>121</v>
      </c>
    </row>
    <row r="791" spans="1:1" x14ac:dyDescent="0.2">
      <c r="A791" s="36" t="s">
        <v>121</v>
      </c>
    </row>
    <row r="792" spans="1:1" x14ac:dyDescent="0.2">
      <c r="A792" s="36" t="s">
        <v>121</v>
      </c>
    </row>
    <row r="793" spans="1:1" x14ac:dyDescent="0.2">
      <c r="A793" s="36" t="s">
        <v>121</v>
      </c>
    </row>
    <row r="794" spans="1:1" x14ac:dyDescent="0.2">
      <c r="A794" s="36" t="s">
        <v>121</v>
      </c>
    </row>
    <row r="795" spans="1:1" x14ac:dyDescent="0.2">
      <c r="A795" s="36" t="s">
        <v>121</v>
      </c>
    </row>
    <row r="796" spans="1:1" x14ac:dyDescent="0.2">
      <c r="A796" s="36" t="s">
        <v>121</v>
      </c>
    </row>
    <row r="797" spans="1:1" x14ac:dyDescent="0.2">
      <c r="A797" s="36" t="s">
        <v>121</v>
      </c>
    </row>
    <row r="798" spans="1:1" x14ac:dyDescent="0.2">
      <c r="A798" s="36" t="s">
        <v>121</v>
      </c>
    </row>
    <row r="799" spans="1:1" x14ac:dyDescent="0.2">
      <c r="A799" s="36" t="s">
        <v>121</v>
      </c>
    </row>
    <row r="800" spans="1:1" x14ac:dyDescent="0.2">
      <c r="A800" s="36" t="s">
        <v>121</v>
      </c>
    </row>
    <row r="801" spans="1:1" x14ac:dyDescent="0.2">
      <c r="A801" s="36" t="s">
        <v>121</v>
      </c>
    </row>
    <row r="802" spans="1:1" x14ac:dyDescent="0.2">
      <c r="A802" s="36" t="s">
        <v>121</v>
      </c>
    </row>
    <row r="803" spans="1:1" x14ac:dyDescent="0.2">
      <c r="A803" s="36" t="s">
        <v>121</v>
      </c>
    </row>
    <row r="804" spans="1:1" x14ac:dyDescent="0.2">
      <c r="A804" s="36" t="s">
        <v>121</v>
      </c>
    </row>
    <row r="805" spans="1:1" x14ac:dyDescent="0.2">
      <c r="A805" s="36" t="s">
        <v>121</v>
      </c>
    </row>
    <row r="806" spans="1:1" x14ac:dyDescent="0.2">
      <c r="A806" s="36" t="s">
        <v>121</v>
      </c>
    </row>
    <row r="807" spans="1:1" x14ac:dyDescent="0.2">
      <c r="A807" s="36" t="s">
        <v>121</v>
      </c>
    </row>
    <row r="808" spans="1:1" x14ac:dyDescent="0.2">
      <c r="A808" s="36" t="s">
        <v>121</v>
      </c>
    </row>
    <row r="809" spans="1:1" x14ac:dyDescent="0.2">
      <c r="A809" s="36" t="s">
        <v>121</v>
      </c>
    </row>
    <row r="810" spans="1:1" x14ac:dyDescent="0.2">
      <c r="A810" s="36" t="s">
        <v>121</v>
      </c>
    </row>
    <row r="811" spans="1:1" x14ac:dyDescent="0.2">
      <c r="A811" s="36" t="s">
        <v>121</v>
      </c>
    </row>
    <row r="812" spans="1:1" x14ac:dyDescent="0.2">
      <c r="A812" s="36" t="s">
        <v>121</v>
      </c>
    </row>
    <row r="813" spans="1:1" x14ac:dyDescent="0.2">
      <c r="A813" s="36" t="s">
        <v>121</v>
      </c>
    </row>
    <row r="814" spans="1:1" x14ac:dyDescent="0.2">
      <c r="A814" s="36" t="s">
        <v>121</v>
      </c>
    </row>
    <row r="815" spans="1:1" x14ac:dyDescent="0.2">
      <c r="A815" s="36" t="s">
        <v>121</v>
      </c>
    </row>
    <row r="816" spans="1:1" x14ac:dyDescent="0.2">
      <c r="A816" s="36" t="s">
        <v>121</v>
      </c>
    </row>
    <row r="817" spans="1:1" x14ac:dyDescent="0.2">
      <c r="A817" s="36" t="s">
        <v>121</v>
      </c>
    </row>
    <row r="818" spans="1:1" x14ac:dyDescent="0.2">
      <c r="A818" s="36" t="s">
        <v>121</v>
      </c>
    </row>
    <row r="819" spans="1:1" x14ac:dyDescent="0.2">
      <c r="A819" s="36" t="s">
        <v>121</v>
      </c>
    </row>
    <row r="820" spans="1:1" x14ac:dyDescent="0.2">
      <c r="A820" s="36" t="s">
        <v>121</v>
      </c>
    </row>
    <row r="821" spans="1:1" x14ac:dyDescent="0.2">
      <c r="A821" s="36" t="s">
        <v>121</v>
      </c>
    </row>
    <row r="822" spans="1:1" x14ac:dyDescent="0.2">
      <c r="A822" s="36" t="s">
        <v>121</v>
      </c>
    </row>
    <row r="823" spans="1:1" x14ac:dyDescent="0.2">
      <c r="A823" s="36" t="s">
        <v>121</v>
      </c>
    </row>
    <row r="824" spans="1:1" x14ac:dyDescent="0.2">
      <c r="A824" s="36" t="s">
        <v>121</v>
      </c>
    </row>
    <row r="825" spans="1:1" x14ac:dyDescent="0.2">
      <c r="A825" s="36" t="s">
        <v>121</v>
      </c>
    </row>
    <row r="826" spans="1:1" x14ac:dyDescent="0.2">
      <c r="A826" s="36" t="s">
        <v>121</v>
      </c>
    </row>
    <row r="827" spans="1:1" x14ac:dyDescent="0.2">
      <c r="A827" s="36" t="s">
        <v>121</v>
      </c>
    </row>
    <row r="828" spans="1:1" x14ac:dyDescent="0.2">
      <c r="A828" s="36" t="s">
        <v>121</v>
      </c>
    </row>
    <row r="829" spans="1:1" x14ac:dyDescent="0.2">
      <c r="A829" s="36" t="s">
        <v>121</v>
      </c>
    </row>
    <row r="830" spans="1:1" x14ac:dyDescent="0.2">
      <c r="A830" s="36" t="s">
        <v>121</v>
      </c>
    </row>
    <row r="831" spans="1:1" x14ac:dyDescent="0.2">
      <c r="A831" s="36" t="s">
        <v>121</v>
      </c>
    </row>
    <row r="832" spans="1:1" x14ac:dyDescent="0.2">
      <c r="A832" s="36" t="s">
        <v>121</v>
      </c>
    </row>
    <row r="833" spans="1:1" x14ac:dyDescent="0.2">
      <c r="A833" s="36" t="s">
        <v>121</v>
      </c>
    </row>
    <row r="834" spans="1:1" x14ac:dyDescent="0.2">
      <c r="A834" s="36" t="s">
        <v>121</v>
      </c>
    </row>
    <row r="835" spans="1:1" x14ac:dyDescent="0.2">
      <c r="A835" s="36" t="s">
        <v>121</v>
      </c>
    </row>
    <row r="836" spans="1:1" x14ac:dyDescent="0.2">
      <c r="A836" s="36" t="s">
        <v>121</v>
      </c>
    </row>
    <row r="837" spans="1:1" x14ac:dyDescent="0.2">
      <c r="A837" s="36" t="s">
        <v>121</v>
      </c>
    </row>
    <row r="838" spans="1:1" x14ac:dyDescent="0.2">
      <c r="A838" s="36" t="s">
        <v>121</v>
      </c>
    </row>
    <row r="839" spans="1:1" x14ac:dyDescent="0.2">
      <c r="A839" s="36" t="s">
        <v>121</v>
      </c>
    </row>
    <row r="840" spans="1:1" x14ac:dyDescent="0.2">
      <c r="A840" s="36" t="s">
        <v>121</v>
      </c>
    </row>
    <row r="841" spans="1:1" x14ac:dyDescent="0.2">
      <c r="A841" s="36" t="s">
        <v>121</v>
      </c>
    </row>
    <row r="842" spans="1:1" x14ac:dyDescent="0.2">
      <c r="A842" s="36" t="s">
        <v>121</v>
      </c>
    </row>
    <row r="843" spans="1:1" x14ac:dyDescent="0.2">
      <c r="A843" s="36" t="s">
        <v>121</v>
      </c>
    </row>
    <row r="844" spans="1:1" x14ac:dyDescent="0.2">
      <c r="A844" s="36" t="s">
        <v>121</v>
      </c>
    </row>
    <row r="845" spans="1:1" x14ac:dyDescent="0.2">
      <c r="A845" s="36" t="s">
        <v>121</v>
      </c>
    </row>
    <row r="846" spans="1:1" x14ac:dyDescent="0.2">
      <c r="A846" s="36" t="s">
        <v>121</v>
      </c>
    </row>
    <row r="847" spans="1:1" x14ac:dyDescent="0.2">
      <c r="A847" s="36" t="s">
        <v>121</v>
      </c>
    </row>
    <row r="848" spans="1:1" x14ac:dyDescent="0.2">
      <c r="A848" s="36" t="s">
        <v>121</v>
      </c>
    </row>
    <row r="849" spans="1:1" x14ac:dyDescent="0.2">
      <c r="A849" s="36" t="s">
        <v>121</v>
      </c>
    </row>
    <row r="850" spans="1:1" x14ac:dyDescent="0.2">
      <c r="A850" s="36" t="s">
        <v>121</v>
      </c>
    </row>
    <row r="851" spans="1:1" x14ac:dyDescent="0.2">
      <c r="A851" s="36" t="s">
        <v>121</v>
      </c>
    </row>
    <row r="852" spans="1:1" x14ac:dyDescent="0.2">
      <c r="A852" s="36" t="s">
        <v>121</v>
      </c>
    </row>
    <row r="853" spans="1:1" x14ac:dyDescent="0.2">
      <c r="A853" s="36" t="s">
        <v>121</v>
      </c>
    </row>
    <row r="854" spans="1:1" x14ac:dyDescent="0.2">
      <c r="A854" s="36" t="s">
        <v>121</v>
      </c>
    </row>
    <row r="855" spans="1:1" x14ac:dyDescent="0.2">
      <c r="A855" s="36" t="s">
        <v>121</v>
      </c>
    </row>
    <row r="856" spans="1:1" x14ac:dyDescent="0.2">
      <c r="A856" s="36" t="s">
        <v>121</v>
      </c>
    </row>
    <row r="857" spans="1:1" x14ac:dyDescent="0.2">
      <c r="A857" s="36" t="s">
        <v>121</v>
      </c>
    </row>
    <row r="858" spans="1:1" x14ac:dyDescent="0.2">
      <c r="A858" s="36" t="s">
        <v>121</v>
      </c>
    </row>
    <row r="859" spans="1:1" x14ac:dyDescent="0.2">
      <c r="A859" s="36" t="s">
        <v>121</v>
      </c>
    </row>
    <row r="860" spans="1:1" x14ac:dyDescent="0.2">
      <c r="A860" s="36" t="s">
        <v>121</v>
      </c>
    </row>
    <row r="861" spans="1:1" x14ac:dyDescent="0.2">
      <c r="A861" s="36" t="s">
        <v>121</v>
      </c>
    </row>
    <row r="862" spans="1:1" x14ac:dyDescent="0.2">
      <c r="A862" s="36" t="s">
        <v>121</v>
      </c>
    </row>
    <row r="863" spans="1:1" x14ac:dyDescent="0.2">
      <c r="A863" s="36" t="s">
        <v>121</v>
      </c>
    </row>
    <row r="864" spans="1:1" x14ac:dyDescent="0.2">
      <c r="A864" s="36" t="s">
        <v>121</v>
      </c>
    </row>
    <row r="865" spans="1:1" x14ac:dyDescent="0.2">
      <c r="A865" s="36" t="s">
        <v>121</v>
      </c>
    </row>
    <row r="866" spans="1:1" x14ac:dyDescent="0.2">
      <c r="A866" s="36" t="s">
        <v>121</v>
      </c>
    </row>
    <row r="867" spans="1:1" x14ac:dyDescent="0.2">
      <c r="A867" s="36" t="s">
        <v>121</v>
      </c>
    </row>
    <row r="868" spans="1:1" x14ac:dyDescent="0.2">
      <c r="A868" s="36" t="s">
        <v>121</v>
      </c>
    </row>
    <row r="869" spans="1:1" x14ac:dyDescent="0.2">
      <c r="A869" s="36" t="s">
        <v>121</v>
      </c>
    </row>
    <row r="870" spans="1:1" x14ac:dyDescent="0.2">
      <c r="A870" s="36" t="s">
        <v>121</v>
      </c>
    </row>
    <row r="871" spans="1:1" x14ac:dyDescent="0.2">
      <c r="A871" s="36" t="s">
        <v>121</v>
      </c>
    </row>
    <row r="872" spans="1:1" x14ac:dyDescent="0.2">
      <c r="A872" s="36" t="s">
        <v>121</v>
      </c>
    </row>
    <row r="873" spans="1:1" x14ac:dyDescent="0.2">
      <c r="A873" s="36" t="s">
        <v>121</v>
      </c>
    </row>
    <row r="874" spans="1:1" x14ac:dyDescent="0.2">
      <c r="A874" s="36" t="s">
        <v>121</v>
      </c>
    </row>
    <row r="875" spans="1:1" x14ac:dyDescent="0.2">
      <c r="A875" s="36" t="s">
        <v>121</v>
      </c>
    </row>
    <row r="876" spans="1:1" x14ac:dyDescent="0.2">
      <c r="A876" s="36" t="s">
        <v>121</v>
      </c>
    </row>
    <row r="877" spans="1:1" x14ac:dyDescent="0.2">
      <c r="A877" s="36" t="s">
        <v>121</v>
      </c>
    </row>
    <row r="878" spans="1:1" x14ac:dyDescent="0.2">
      <c r="A878" s="36" t="s">
        <v>121</v>
      </c>
    </row>
    <row r="879" spans="1:1" x14ac:dyDescent="0.2">
      <c r="A879" s="36" t="s">
        <v>121</v>
      </c>
    </row>
    <row r="880" spans="1:1" x14ac:dyDescent="0.2">
      <c r="A880" s="36" t="s">
        <v>121</v>
      </c>
    </row>
    <row r="881" spans="1:1" x14ac:dyDescent="0.2">
      <c r="A881" s="36" t="s">
        <v>121</v>
      </c>
    </row>
    <row r="882" spans="1:1" x14ac:dyDescent="0.2">
      <c r="A882" s="36" t="s">
        <v>121</v>
      </c>
    </row>
    <row r="883" spans="1:1" x14ac:dyDescent="0.2">
      <c r="A883" s="36" t="s">
        <v>121</v>
      </c>
    </row>
    <row r="884" spans="1:1" x14ac:dyDescent="0.2">
      <c r="A884" s="36" t="s">
        <v>121</v>
      </c>
    </row>
    <row r="885" spans="1:1" x14ac:dyDescent="0.2">
      <c r="A885" s="36" t="s">
        <v>121</v>
      </c>
    </row>
    <row r="886" spans="1:1" x14ac:dyDescent="0.2">
      <c r="A886" s="36" t="s">
        <v>121</v>
      </c>
    </row>
    <row r="887" spans="1:1" x14ac:dyDescent="0.2">
      <c r="A887" s="36" t="s">
        <v>121</v>
      </c>
    </row>
    <row r="888" spans="1:1" x14ac:dyDescent="0.2">
      <c r="A888" s="36" t="s">
        <v>121</v>
      </c>
    </row>
    <row r="889" spans="1:1" x14ac:dyDescent="0.2">
      <c r="A889" s="36" t="s">
        <v>121</v>
      </c>
    </row>
    <row r="890" spans="1:1" x14ac:dyDescent="0.2">
      <c r="A890" s="36" t="s">
        <v>121</v>
      </c>
    </row>
    <row r="891" spans="1:1" x14ac:dyDescent="0.2">
      <c r="A891" s="36" t="s">
        <v>121</v>
      </c>
    </row>
    <row r="892" spans="1:1" x14ac:dyDescent="0.2">
      <c r="A892" s="36" t="s">
        <v>121</v>
      </c>
    </row>
    <row r="893" spans="1:1" x14ac:dyDescent="0.2">
      <c r="A893" s="36" t="s">
        <v>121</v>
      </c>
    </row>
    <row r="894" spans="1:1" x14ac:dyDescent="0.2">
      <c r="A894" s="36" t="s">
        <v>121</v>
      </c>
    </row>
    <row r="895" spans="1:1" x14ac:dyDescent="0.2">
      <c r="A895" s="36" t="s">
        <v>121</v>
      </c>
    </row>
    <row r="896" spans="1:1" x14ac:dyDescent="0.2">
      <c r="A896" s="36" t="s">
        <v>121</v>
      </c>
    </row>
    <row r="897" spans="1:1" x14ac:dyDescent="0.2">
      <c r="A897" s="36" t="s">
        <v>121</v>
      </c>
    </row>
    <row r="898" spans="1:1" x14ac:dyDescent="0.2">
      <c r="A898" s="36" t="s">
        <v>121</v>
      </c>
    </row>
    <row r="899" spans="1:1" x14ac:dyDescent="0.2">
      <c r="A899" s="36" t="s">
        <v>121</v>
      </c>
    </row>
    <row r="900" spans="1:1" x14ac:dyDescent="0.2">
      <c r="A900" s="36" t="s">
        <v>121</v>
      </c>
    </row>
    <row r="901" spans="1:1" x14ac:dyDescent="0.2">
      <c r="A901" s="36" t="s">
        <v>121</v>
      </c>
    </row>
    <row r="902" spans="1:1" x14ac:dyDescent="0.2">
      <c r="A902" s="36" t="s">
        <v>121</v>
      </c>
    </row>
    <row r="903" spans="1:1" x14ac:dyDescent="0.2">
      <c r="A903" s="36" t="s">
        <v>121</v>
      </c>
    </row>
    <row r="904" spans="1:1" x14ac:dyDescent="0.2">
      <c r="A904" s="36" t="s">
        <v>121</v>
      </c>
    </row>
    <row r="905" spans="1:1" x14ac:dyDescent="0.2">
      <c r="A905" s="36" t="s">
        <v>121</v>
      </c>
    </row>
    <row r="906" spans="1:1" x14ac:dyDescent="0.2">
      <c r="A906" s="36" t="s">
        <v>121</v>
      </c>
    </row>
    <row r="907" spans="1:1" x14ac:dyDescent="0.2">
      <c r="A907" s="36" t="s">
        <v>121</v>
      </c>
    </row>
    <row r="908" spans="1:1" x14ac:dyDescent="0.2">
      <c r="A908" s="36" t="s">
        <v>121</v>
      </c>
    </row>
    <row r="909" spans="1:1" x14ac:dyDescent="0.2">
      <c r="A909" s="36" t="s">
        <v>121</v>
      </c>
    </row>
    <row r="910" spans="1:1" x14ac:dyDescent="0.2">
      <c r="A910" s="36" t="s">
        <v>121</v>
      </c>
    </row>
    <row r="911" spans="1:1" x14ac:dyDescent="0.2">
      <c r="A911" s="36" t="s">
        <v>121</v>
      </c>
    </row>
    <row r="912" spans="1:1" x14ac:dyDescent="0.2">
      <c r="A912" s="36" t="s">
        <v>121</v>
      </c>
    </row>
    <row r="913" spans="1:1" x14ac:dyDescent="0.2">
      <c r="A913" s="36" t="s">
        <v>121</v>
      </c>
    </row>
    <row r="914" spans="1:1" x14ac:dyDescent="0.2">
      <c r="A914" s="36" t="s">
        <v>121</v>
      </c>
    </row>
    <row r="915" spans="1:1" x14ac:dyDescent="0.2">
      <c r="A915" s="36" t="s">
        <v>121</v>
      </c>
    </row>
    <row r="916" spans="1:1" x14ac:dyDescent="0.2">
      <c r="A916" s="36" t="s">
        <v>121</v>
      </c>
    </row>
    <row r="917" spans="1:1" x14ac:dyDescent="0.2">
      <c r="A917" s="36" t="s">
        <v>121</v>
      </c>
    </row>
    <row r="918" spans="1:1" x14ac:dyDescent="0.2">
      <c r="A918" s="36" t="s">
        <v>121</v>
      </c>
    </row>
    <row r="919" spans="1:1" x14ac:dyDescent="0.2">
      <c r="A919" s="36" t="s">
        <v>121</v>
      </c>
    </row>
    <row r="920" spans="1:1" x14ac:dyDescent="0.2">
      <c r="A920" s="36" t="s">
        <v>121</v>
      </c>
    </row>
    <row r="921" spans="1:1" x14ac:dyDescent="0.2">
      <c r="A921" s="36" t="s">
        <v>121</v>
      </c>
    </row>
    <row r="922" spans="1:1" x14ac:dyDescent="0.2">
      <c r="A922" s="36" t="s">
        <v>121</v>
      </c>
    </row>
    <row r="923" spans="1:1" x14ac:dyDescent="0.2">
      <c r="A923" s="36" t="s">
        <v>121</v>
      </c>
    </row>
    <row r="924" spans="1:1" x14ac:dyDescent="0.2">
      <c r="A924" s="36" t="s">
        <v>121</v>
      </c>
    </row>
    <row r="925" spans="1:1" x14ac:dyDescent="0.2">
      <c r="A925" s="36" t="s">
        <v>121</v>
      </c>
    </row>
    <row r="926" spans="1:1" x14ac:dyDescent="0.2">
      <c r="A926" s="36" t="s">
        <v>121</v>
      </c>
    </row>
    <row r="927" spans="1:1" x14ac:dyDescent="0.2">
      <c r="A927" s="36" t="s">
        <v>121</v>
      </c>
    </row>
    <row r="928" spans="1:1" x14ac:dyDescent="0.2">
      <c r="A928" s="36" t="s">
        <v>121</v>
      </c>
    </row>
    <row r="929" spans="1:1" x14ac:dyDescent="0.2">
      <c r="A929" s="36" t="s">
        <v>121</v>
      </c>
    </row>
    <row r="930" spans="1:1" x14ac:dyDescent="0.2">
      <c r="A930" s="36" t="s">
        <v>121</v>
      </c>
    </row>
    <row r="931" spans="1:1" x14ac:dyDescent="0.2">
      <c r="A931" s="36" t="s">
        <v>121</v>
      </c>
    </row>
    <row r="932" spans="1:1" x14ac:dyDescent="0.2">
      <c r="A932" s="36" t="s">
        <v>121</v>
      </c>
    </row>
    <row r="933" spans="1:1" x14ac:dyDescent="0.2">
      <c r="A933" s="36" t="s">
        <v>121</v>
      </c>
    </row>
    <row r="934" spans="1:1" x14ac:dyDescent="0.2">
      <c r="A934" s="36" t="s">
        <v>121</v>
      </c>
    </row>
    <row r="935" spans="1:1" x14ac:dyDescent="0.2">
      <c r="A935" s="36" t="s">
        <v>121</v>
      </c>
    </row>
    <row r="936" spans="1:1" x14ac:dyDescent="0.2">
      <c r="A936" s="36" t="s">
        <v>121</v>
      </c>
    </row>
    <row r="937" spans="1:1" x14ac:dyDescent="0.2">
      <c r="A937" s="36" t="s">
        <v>121</v>
      </c>
    </row>
    <row r="938" spans="1:1" x14ac:dyDescent="0.2">
      <c r="A938" s="36" t="s">
        <v>121</v>
      </c>
    </row>
    <row r="939" spans="1:1" x14ac:dyDescent="0.2">
      <c r="A939" s="36" t="s">
        <v>121</v>
      </c>
    </row>
    <row r="940" spans="1:1" x14ac:dyDescent="0.2">
      <c r="A940" s="36" t="s">
        <v>121</v>
      </c>
    </row>
    <row r="941" spans="1:1" x14ac:dyDescent="0.2">
      <c r="A941" s="36" t="s">
        <v>121</v>
      </c>
    </row>
    <row r="942" spans="1:1" x14ac:dyDescent="0.2">
      <c r="A942" s="36" t="s">
        <v>121</v>
      </c>
    </row>
    <row r="943" spans="1:1" x14ac:dyDescent="0.2">
      <c r="A943" s="36" t="s">
        <v>121</v>
      </c>
    </row>
    <row r="944" spans="1:1" x14ac:dyDescent="0.2">
      <c r="A944" s="36" t="s">
        <v>121</v>
      </c>
    </row>
    <row r="945" spans="1:1" x14ac:dyDescent="0.2">
      <c r="A945" s="36" t="s">
        <v>121</v>
      </c>
    </row>
    <row r="946" spans="1:1" x14ac:dyDescent="0.2">
      <c r="A946" s="36" t="s">
        <v>121</v>
      </c>
    </row>
    <row r="947" spans="1:1" x14ac:dyDescent="0.2">
      <c r="A947" s="36" t="s">
        <v>121</v>
      </c>
    </row>
    <row r="948" spans="1:1" x14ac:dyDescent="0.2">
      <c r="A948" s="36" t="s">
        <v>121</v>
      </c>
    </row>
    <row r="949" spans="1:1" x14ac:dyDescent="0.2">
      <c r="A949" s="36" t="s">
        <v>121</v>
      </c>
    </row>
    <row r="950" spans="1:1" x14ac:dyDescent="0.2">
      <c r="A950" s="36" t="s">
        <v>121</v>
      </c>
    </row>
    <row r="951" spans="1:1" x14ac:dyDescent="0.2">
      <c r="A951" s="36" t="s">
        <v>121</v>
      </c>
    </row>
    <row r="952" spans="1:1" x14ac:dyDescent="0.2">
      <c r="A952" s="36" t="s">
        <v>121</v>
      </c>
    </row>
    <row r="953" spans="1:1" x14ac:dyDescent="0.2">
      <c r="A953" s="36" t="s">
        <v>121</v>
      </c>
    </row>
    <row r="954" spans="1:1" x14ac:dyDescent="0.2">
      <c r="A954" s="36" t="s">
        <v>121</v>
      </c>
    </row>
    <row r="955" spans="1:1" x14ac:dyDescent="0.2">
      <c r="A955" s="36" t="s">
        <v>121</v>
      </c>
    </row>
    <row r="956" spans="1:1" x14ac:dyDescent="0.2">
      <c r="A956" s="36" t="s">
        <v>121</v>
      </c>
    </row>
    <row r="957" spans="1:1" x14ac:dyDescent="0.2">
      <c r="A957" s="36" t="s">
        <v>121</v>
      </c>
    </row>
    <row r="958" spans="1:1" x14ac:dyDescent="0.2">
      <c r="A958" s="36" t="s">
        <v>121</v>
      </c>
    </row>
    <row r="959" spans="1:1" x14ac:dyDescent="0.2">
      <c r="A959" s="36" t="s">
        <v>121</v>
      </c>
    </row>
    <row r="960" spans="1:1" x14ac:dyDescent="0.2">
      <c r="A960" s="36" t="s">
        <v>121</v>
      </c>
    </row>
    <row r="961" spans="1:1" x14ac:dyDescent="0.2">
      <c r="A961" s="36" t="s">
        <v>121</v>
      </c>
    </row>
    <row r="962" spans="1:1" x14ac:dyDescent="0.2">
      <c r="A962" s="36" t="s">
        <v>121</v>
      </c>
    </row>
    <row r="963" spans="1:1" x14ac:dyDescent="0.2">
      <c r="A963" s="36" t="s">
        <v>121</v>
      </c>
    </row>
    <row r="964" spans="1:1" x14ac:dyDescent="0.2">
      <c r="A964" s="36" t="s">
        <v>121</v>
      </c>
    </row>
    <row r="965" spans="1:1" x14ac:dyDescent="0.2">
      <c r="A965" s="36" t="s">
        <v>121</v>
      </c>
    </row>
    <row r="966" spans="1:1" x14ac:dyDescent="0.2">
      <c r="A966" s="36" t="s">
        <v>121</v>
      </c>
    </row>
    <row r="967" spans="1:1" x14ac:dyDescent="0.2">
      <c r="A967" s="36" t="s">
        <v>121</v>
      </c>
    </row>
    <row r="968" spans="1:1" x14ac:dyDescent="0.2">
      <c r="A968" s="36" t="s">
        <v>121</v>
      </c>
    </row>
    <row r="969" spans="1:1" x14ac:dyDescent="0.2">
      <c r="A969" s="36" t="s">
        <v>121</v>
      </c>
    </row>
    <row r="970" spans="1:1" x14ac:dyDescent="0.2">
      <c r="A970" s="36" t="s">
        <v>121</v>
      </c>
    </row>
    <row r="971" spans="1:1" x14ac:dyDescent="0.2">
      <c r="A971" s="36" t="s">
        <v>121</v>
      </c>
    </row>
    <row r="972" spans="1:1" x14ac:dyDescent="0.2">
      <c r="A972" s="36" t="s">
        <v>121</v>
      </c>
    </row>
    <row r="973" spans="1:1" x14ac:dyDescent="0.2">
      <c r="A973" s="36" t="s">
        <v>121</v>
      </c>
    </row>
    <row r="974" spans="1:1" x14ac:dyDescent="0.2">
      <c r="A974" s="36" t="s">
        <v>121</v>
      </c>
    </row>
    <row r="975" spans="1:1" x14ac:dyDescent="0.2">
      <c r="A975" s="36" t="s">
        <v>121</v>
      </c>
    </row>
    <row r="976" spans="1:1" x14ac:dyDescent="0.2">
      <c r="A976" s="36" t="s">
        <v>121</v>
      </c>
    </row>
    <row r="977" spans="1:1" x14ac:dyDescent="0.2">
      <c r="A977" s="36" t="s">
        <v>121</v>
      </c>
    </row>
    <row r="978" spans="1:1" x14ac:dyDescent="0.2">
      <c r="A978" s="36" t="s">
        <v>121</v>
      </c>
    </row>
    <row r="979" spans="1:1" x14ac:dyDescent="0.2">
      <c r="A979" s="36" t="s">
        <v>121</v>
      </c>
    </row>
    <row r="980" spans="1:1" x14ac:dyDescent="0.2">
      <c r="A980" s="36" t="s">
        <v>121</v>
      </c>
    </row>
    <row r="981" spans="1:1" x14ac:dyDescent="0.2">
      <c r="A981" s="36" t="s">
        <v>121</v>
      </c>
    </row>
    <row r="982" spans="1:1" x14ac:dyDescent="0.2">
      <c r="A982" s="36" t="s">
        <v>121</v>
      </c>
    </row>
    <row r="983" spans="1:1" x14ac:dyDescent="0.2">
      <c r="A983" s="36" t="s">
        <v>121</v>
      </c>
    </row>
    <row r="984" spans="1:1" x14ac:dyDescent="0.2">
      <c r="A984" s="36" t="s">
        <v>121</v>
      </c>
    </row>
    <row r="985" spans="1:1" x14ac:dyDescent="0.2">
      <c r="A985" s="36" t="s">
        <v>121</v>
      </c>
    </row>
    <row r="986" spans="1:1" x14ac:dyDescent="0.2">
      <c r="A986" s="36" t="s">
        <v>121</v>
      </c>
    </row>
    <row r="987" spans="1:1" x14ac:dyDescent="0.2">
      <c r="A987" s="36" t="s">
        <v>121</v>
      </c>
    </row>
    <row r="988" spans="1:1" x14ac:dyDescent="0.2">
      <c r="A988" s="36" t="s">
        <v>121</v>
      </c>
    </row>
    <row r="989" spans="1:1" x14ac:dyDescent="0.2">
      <c r="A989" s="36" t="s">
        <v>121</v>
      </c>
    </row>
    <row r="990" spans="1:1" x14ac:dyDescent="0.2">
      <c r="A990" s="36" t="s">
        <v>121</v>
      </c>
    </row>
    <row r="991" spans="1:1" x14ac:dyDescent="0.2">
      <c r="A991" s="36" t="s">
        <v>121</v>
      </c>
    </row>
    <row r="992" spans="1:1" x14ac:dyDescent="0.2">
      <c r="A992" s="36" t="s">
        <v>121</v>
      </c>
    </row>
    <row r="993" spans="1:1" x14ac:dyDescent="0.2">
      <c r="A993" s="36" t="s">
        <v>121</v>
      </c>
    </row>
    <row r="994" spans="1:1" x14ac:dyDescent="0.2">
      <c r="A994" s="36" t="s">
        <v>121</v>
      </c>
    </row>
    <row r="995" spans="1:1" x14ac:dyDescent="0.2">
      <c r="A995" s="36" t="s">
        <v>121</v>
      </c>
    </row>
    <row r="996" spans="1:1" x14ac:dyDescent="0.2">
      <c r="A996" s="36" t="s">
        <v>121</v>
      </c>
    </row>
    <row r="997" spans="1:1" x14ac:dyDescent="0.2">
      <c r="A997" s="36" t="s">
        <v>121</v>
      </c>
    </row>
    <row r="998" spans="1:1" x14ac:dyDescent="0.2">
      <c r="A998" s="36" t="s">
        <v>121</v>
      </c>
    </row>
    <row r="999" spans="1:1" x14ac:dyDescent="0.2">
      <c r="A999" s="36" t="s">
        <v>121</v>
      </c>
    </row>
    <row r="1000" spans="1:1" x14ac:dyDescent="0.2">
      <c r="A1000" s="36" t="s">
        <v>121</v>
      </c>
    </row>
    <row r="1001" spans="1:1" x14ac:dyDescent="0.2">
      <c r="A1001" s="36" t="s">
        <v>121</v>
      </c>
    </row>
    <row r="1002" spans="1:1" x14ac:dyDescent="0.2">
      <c r="A1002" s="36" t="s">
        <v>121</v>
      </c>
    </row>
    <row r="1003" spans="1:1" x14ac:dyDescent="0.2">
      <c r="A1003" s="36" t="s">
        <v>121</v>
      </c>
    </row>
    <row r="1004" spans="1:1" x14ac:dyDescent="0.2">
      <c r="A1004" s="36" t="s">
        <v>121</v>
      </c>
    </row>
    <row r="1005" spans="1:1" x14ac:dyDescent="0.2">
      <c r="A1005" s="36" t="s">
        <v>121</v>
      </c>
    </row>
    <row r="1006" spans="1:1" x14ac:dyDescent="0.2">
      <c r="A1006" s="36" t="s">
        <v>121</v>
      </c>
    </row>
    <row r="1007" spans="1:1" x14ac:dyDescent="0.2">
      <c r="A1007" s="36" t="s">
        <v>121</v>
      </c>
    </row>
    <row r="1008" spans="1:1" x14ac:dyDescent="0.2">
      <c r="A1008" s="36" t="s">
        <v>121</v>
      </c>
    </row>
    <row r="1009" spans="1:1" x14ac:dyDescent="0.2">
      <c r="A1009" s="36" t="s">
        <v>121</v>
      </c>
    </row>
    <row r="1010" spans="1:1" x14ac:dyDescent="0.2">
      <c r="A1010" s="36" t="s">
        <v>121</v>
      </c>
    </row>
    <row r="1011" spans="1:1" x14ac:dyDescent="0.2">
      <c r="A1011" s="36" t="s">
        <v>121</v>
      </c>
    </row>
    <row r="1012" spans="1:1" x14ac:dyDescent="0.2">
      <c r="A1012" s="36" t="s">
        <v>121</v>
      </c>
    </row>
    <row r="1013" spans="1:1" x14ac:dyDescent="0.2">
      <c r="A1013" s="36" t="s">
        <v>121</v>
      </c>
    </row>
    <row r="1014" spans="1:1" x14ac:dyDescent="0.2">
      <c r="A1014" s="36" t="s">
        <v>121</v>
      </c>
    </row>
    <row r="1015" spans="1:1" x14ac:dyDescent="0.2">
      <c r="A1015" s="36" t="s">
        <v>121</v>
      </c>
    </row>
    <row r="1016" spans="1:1" x14ac:dyDescent="0.2">
      <c r="A1016" s="36" t="s">
        <v>121</v>
      </c>
    </row>
    <row r="1017" spans="1:1" x14ac:dyDescent="0.2">
      <c r="A1017" s="36" t="s">
        <v>121</v>
      </c>
    </row>
    <row r="1018" spans="1:1" x14ac:dyDescent="0.2">
      <c r="A1018" s="36" t="s">
        <v>121</v>
      </c>
    </row>
    <row r="1019" spans="1:1" x14ac:dyDescent="0.2">
      <c r="A1019" s="36" t="s">
        <v>121</v>
      </c>
    </row>
    <row r="1020" spans="1:1" x14ac:dyDescent="0.2">
      <c r="A1020" s="36" t="s">
        <v>121</v>
      </c>
    </row>
    <row r="1021" spans="1:1" x14ac:dyDescent="0.2">
      <c r="A1021" s="36" t="s">
        <v>121</v>
      </c>
    </row>
    <row r="1022" spans="1:1" x14ac:dyDescent="0.2">
      <c r="A1022" s="36" t="s">
        <v>121</v>
      </c>
    </row>
    <row r="1023" spans="1:1" x14ac:dyDescent="0.2">
      <c r="A1023" s="36" t="s">
        <v>121</v>
      </c>
    </row>
    <row r="1024" spans="1:1" x14ac:dyDescent="0.2">
      <c r="A1024" s="36" t="s">
        <v>121</v>
      </c>
    </row>
    <row r="1025" spans="1:1" x14ac:dyDescent="0.2">
      <c r="A1025" s="36" t="s">
        <v>121</v>
      </c>
    </row>
    <row r="1026" spans="1:1" x14ac:dyDescent="0.2">
      <c r="A1026" s="36" t="s">
        <v>121</v>
      </c>
    </row>
    <row r="1027" spans="1:1" x14ac:dyDescent="0.2">
      <c r="A1027" s="36" t="s">
        <v>121</v>
      </c>
    </row>
    <row r="1028" spans="1:1" x14ac:dyDescent="0.2">
      <c r="A1028" s="36" t="s">
        <v>121</v>
      </c>
    </row>
    <row r="1029" spans="1:1" x14ac:dyDescent="0.2">
      <c r="A1029" s="36" t="s">
        <v>121</v>
      </c>
    </row>
    <row r="1030" spans="1:1" x14ac:dyDescent="0.2">
      <c r="A1030" s="36" t="s">
        <v>121</v>
      </c>
    </row>
    <row r="1031" spans="1:1" x14ac:dyDescent="0.2">
      <c r="A1031" s="36" t="s">
        <v>121</v>
      </c>
    </row>
    <row r="1032" spans="1:1" x14ac:dyDescent="0.2">
      <c r="A1032" s="36" t="s">
        <v>121</v>
      </c>
    </row>
    <row r="1033" spans="1:1" x14ac:dyDescent="0.2">
      <c r="A1033" s="36" t="s">
        <v>121</v>
      </c>
    </row>
    <row r="1034" spans="1:1" x14ac:dyDescent="0.2">
      <c r="A1034" s="36" t="s">
        <v>121</v>
      </c>
    </row>
    <row r="1035" spans="1:1" x14ac:dyDescent="0.2">
      <c r="A1035" s="36" t="s">
        <v>121</v>
      </c>
    </row>
    <row r="1036" spans="1:1" x14ac:dyDescent="0.2">
      <c r="A1036" s="36" t="s">
        <v>121</v>
      </c>
    </row>
    <row r="1037" spans="1:1" x14ac:dyDescent="0.2">
      <c r="A1037" s="36" t="s">
        <v>121</v>
      </c>
    </row>
    <row r="1038" spans="1:1" x14ac:dyDescent="0.2">
      <c r="A1038" s="36" t="s">
        <v>121</v>
      </c>
    </row>
    <row r="1039" spans="1:1" x14ac:dyDescent="0.2">
      <c r="A1039" s="36" t="s">
        <v>121</v>
      </c>
    </row>
    <row r="1040" spans="1:1" x14ac:dyDescent="0.2">
      <c r="A1040" s="36" t="s">
        <v>121</v>
      </c>
    </row>
    <row r="1041" spans="1:1" x14ac:dyDescent="0.2">
      <c r="A1041" s="36" t="s">
        <v>121</v>
      </c>
    </row>
    <row r="1042" spans="1:1" x14ac:dyDescent="0.2">
      <c r="A1042" s="36" t="s">
        <v>121</v>
      </c>
    </row>
    <row r="1043" spans="1:1" x14ac:dyDescent="0.2">
      <c r="A1043" s="36" t="s">
        <v>121</v>
      </c>
    </row>
    <row r="1044" spans="1:1" x14ac:dyDescent="0.2">
      <c r="A1044" s="36" t="s">
        <v>121</v>
      </c>
    </row>
    <row r="1045" spans="1:1" x14ac:dyDescent="0.2">
      <c r="A1045" s="36" t="s">
        <v>121</v>
      </c>
    </row>
    <row r="1046" spans="1:1" x14ac:dyDescent="0.2">
      <c r="A1046" s="36" t="s">
        <v>121</v>
      </c>
    </row>
    <row r="1047" spans="1:1" x14ac:dyDescent="0.2">
      <c r="A1047" s="36" t="s">
        <v>121</v>
      </c>
    </row>
    <row r="1048" spans="1:1" x14ac:dyDescent="0.2">
      <c r="A1048" s="36" t="s">
        <v>121</v>
      </c>
    </row>
    <row r="1049" spans="1:1" x14ac:dyDescent="0.2">
      <c r="A1049" s="36" t="s">
        <v>121</v>
      </c>
    </row>
    <row r="1050" spans="1:1" x14ac:dyDescent="0.2">
      <c r="A1050" s="36" t="s">
        <v>121</v>
      </c>
    </row>
    <row r="1051" spans="1:1" x14ac:dyDescent="0.2">
      <c r="A1051" s="36" t="s">
        <v>121</v>
      </c>
    </row>
    <row r="1052" spans="1:1" x14ac:dyDescent="0.2">
      <c r="A1052" s="36" t="s">
        <v>121</v>
      </c>
    </row>
    <row r="1053" spans="1:1" x14ac:dyDescent="0.2">
      <c r="A1053" s="36" t="s">
        <v>121</v>
      </c>
    </row>
    <row r="1054" spans="1:1" x14ac:dyDescent="0.2">
      <c r="A1054" s="36" t="s">
        <v>121</v>
      </c>
    </row>
    <row r="1055" spans="1:1" x14ac:dyDescent="0.2">
      <c r="A1055" s="36" t="s">
        <v>121</v>
      </c>
    </row>
    <row r="1056" spans="1:1" x14ac:dyDescent="0.2">
      <c r="A1056" s="36" t="s">
        <v>121</v>
      </c>
    </row>
    <row r="1057" spans="1:1" x14ac:dyDescent="0.2">
      <c r="A1057" s="36" t="s">
        <v>121</v>
      </c>
    </row>
    <row r="1058" spans="1:1" x14ac:dyDescent="0.2">
      <c r="A1058" s="36" t="s">
        <v>121</v>
      </c>
    </row>
    <row r="1059" spans="1:1" x14ac:dyDescent="0.2">
      <c r="A1059" s="36" t="s">
        <v>121</v>
      </c>
    </row>
    <row r="1060" spans="1:1" x14ac:dyDescent="0.2">
      <c r="A1060" s="36" t="s">
        <v>121</v>
      </c>
    </row>
    <row r="1061" spans="1:1" x14ac:dyDescent="0.2">
      <c r="A1061" s="36" t="s">
        <v>121</v>
      </c>
    </row>
    <row r="1062" spans="1:1" x14ac:dyDescent="0.2">
      <c r="A1062" s="36" t="s">
        <v>121</v>
      </c>
    </row>
    <row r="1063" spans="1:1" x14ac:dyDescent="0.2">
      <c r="A1063" s="36" t="s">
        <v>121</v>
      </c>
    </row>
    <row r="1064" spans="1:1" x14ac:dyDescent="0.2">
      <c r="A1064" s="36" t="s">
        <v>121</v>
      </c>
    </row>
    <row r="1065" spans="1:1" x14ac:dyDescent="0.2">
      <c r="A1065" s="36" t="s">
        <v>121</v>
      </c>
    </row>
    <row r="1066" spans="1:1" x14ac:dyDescent="0.2">
      <c r="A1066" s="36" t="s">
        <v>121</v>
      </c>
    </row>
    <row r="1067" spans="1:1" x14ac:dyDescent="0.2">
      <c r="A1067" s="36" t="s">
        <v>121</v>
      </c>
    </row>
    <row r="1068" spans="1:1" x14ac:dyDescent="0.2">
      <c r="A1068" s="36" t="s">
        <v>121</v>
      </c>
    </row>
    <row r="1069" spans="1:1" x14ac:dyDescent="0.2">
      <c r="A1069" s="36" t="s">
        <v>121</v>
      </c>
    </row>
    <row r="1070" spans="1:1" x14ac:dyDescent="0.2">
      <c r="A1070" s="36" t="s">
        <v>121</v>
      </c>
    </row>
    <row r="1071" spans="1:1" x14ac:dyDescent="0.2">
      <c r="A1071" s="36" t="s">
        <v>121</v>
      </c>
    </row>
    <row r="1072" spans="1:1" x14ac:dyDescent="0.2">
      <c r="A1072" s="36" t="s">
        <v>121</v>
      </c>
    </row>
    <row r="1073" spans="1:1" x14ac:dyDescent="0.2">
      <c r="A1073" s="36" t="s">
        <v>121</v>
      </c>
    </row>
    <row r="1074" spans="1:1" x14ac:dyDescent="0.2">
      <c r="A1074" s="36" t="s">
        <v>121</v>
      </c>
    </row>
    <row r="1075" spans="1:1" x14ac:dyDescent="0.2">
      <c r="A1075" s="36" t="s">
        <v>121</v>
      </c>
    </row>
    <row r="1076" spans="1:1" x14ac:dyDescent="0.2">
      <c r="A1076" s="36" t="s">
        <v>121</v>
      </c>
    </row>
    <row r="1077" spans="1:1" x14ac:dyDescent="0.2">
      <c r="A1077" s="36" t="s">
        <v>121</v>
      </c>
    </row>
    <row r="1078" spans="1:1" x14ac:dyDescent="0.2">
      <c r="A1078" s="36" t="s">
        <v>121</v>
      </c>
    </row>
    <row r="1079" spans="1:1" x14ac:dyDescent="0.2">
      <c r="A1079" s="36" t="s">
        <v>121</v>
      </c>
    </row>
    <row r="1080" spans="1:1" x14ac:dyDescent="0.2">
      <c r="A1080" s="36" t="s">
        <v>121</v>
      </c>
    </row>
    <row r="1081" spans="1:1" x14ac:dyDescent="0.2">
      <c r="A1081" s="36" t="s">
        <v>121</v>
      </c>
    </row>
    <row r="1082" spans="1:1" x14ac:dyDescent="0.2">
      <c r="A1082" s="36" t="s">
        <v>121</v>
      </c>
    </row>
    <row r="1083" spans="1:1" x14ac:dyDescent="0.2">
      <c r="A1083" s="36" t="s">
        <v>121</v>
      </c>
    </row>
    <row r="1084" spans="1:1" x14ac:dyDescent="0.2">
      <c r="A1084" s="36" t="s">
        <v>121</v>
      </c>
    </row>
    <row r="1085" spans="1:1" x14ac:dyDescent="0.2">
      <c r="A1085" s="36" t="s">
        <v>121</v>
      </c>
    </row>
    <row r="1086" spans="1:1" x14ac:dyDescent="0.2">
      <c r="A1086" s="36" t="s">
        <v>121</v>
      </c>
    </row>
    <row r="1087" spans="1:1" x14ac:dyDescent="0.2">
      <c r="A1087" s="36" t="s">
        <v>121</v>
      </c>
    </row>
    <row r="1088" spans="1:1" x14ac:dyDescent="0.2">
      <c r="A1088" s="36" t="s">
        <v>121</v>
      </c>
    </row>
    <row r="1089" spans="1:1" x14ac:dyDescent="0.2">
      <c r="A1089" s="36" t="s">
        <v>121</v>
      </c>
    </row>
    <row r="1090" spans="1:1" x14ac:dyDescent="0.2">
      <c r="A1090" s="36" t="s">
        <v>121</v>
      </c>
    </row>
    <row r="1091" spans="1:1" x14ac:dyDescent="0.2">
      <c r="A1091" s="36" t="s">
        <v>121</v>
      </c>
    </row>
    <row r="1092" spans="1:1" x14ac:dyDescent="0.2">
      <c r="A1092" s="36" t="s">
        <v>121</v>
      </c>
    </row>
    <row r="1093" spans="1:1" x14ac:dyDescent="0.2">
      <c r="A1093" s="36" t="s">
        <v>121</v>
      </c>
    </row>
    <row r="1094" spans="1:1" x14ac:dyDescent="0.2">
      <c r="A1094" s="36" t="s">
        <v>121</v>
      </c>
    </row>
    <row r="1095" spans="1:1" x14ac:dyDescent="0.2">
      <c r="A1095" s="36" t="s">
        <v>121</v>
      </c>
    </row>
    <row r="1096" spans="1:1" x14ac:dyDescent="0.2">
      <c r="A1096" s="36" t="s">
        <v>121</v>
      </c>
    </row>
    <row r="1097" spans="1:1" x14ac:dyDescent="0.2">
      <c r="A1097" s="36" t="s">
        <v>121</v>
      </c>
    </row>
    <row r="1098" spans="1:1" x14ac:dyDescent="0.2">
      <c r="A1098" s="36" t="s">
        <v>121</v>
      </c>
    </row>
    <row r="1099" spans="1:1" x14ac:dyDescent="0.2">
      <c r="A1099" s="36" t="s">
        <v>121</v>
      </c>
    </row>
    <row r="1100" spans="1:1" x14ac:dyDescent="0.2">
      <c r="A1100" s="36" t="s">
        <v>121</v>
      </c>
    </row>
    <row r="1101" spans="1:1" x14ac:dyDescent="0.2">
      <c r="A1101" s="36" t="s">
        <v>121</v>
      </c>
    </row>
    <row r="1102" spans="1:1" x14ac:dyDescent="0.2">
      <c r="A1102" s="36" t="s">
        <v>121</v>
      </c>
    </row>
    <row r="1103" spans="1:1" x14ac:dyDescent="0.2">
      <c r="A1103" s="36" t="s">
        <v>121</v>
      </c>
    </row>
    <row r="1104" spans="1:1" x14ac:dyDescent="0.2">
      <c r="A1104" s="36" t="s">
        <v>121</v>
      </c>
    </row>
    <row r="1105" spans="1:1" x14ac:dyDescent="0.2">
      <c r="A1105" s="36" t="s">
        <v>121</v>
      </c>
    </row>
    <row r="1106" spans="1:1" x14ac:dyDescent="0.2">
      <c r="A1106" s="36" t="s">
        <v>121</v>
      </c>
    </row>
    <row r="1107" spans="1:1" x14ac:dyDescent="0.2">
      <c r="A1107" s="36" t="s">
        <v>121</v>
      </c>
    </row>
    <row r="1108" spans="1:1" x14ac:dyDescent="0.2">
      <c r="A1108" s="36" t="s">
        <v>121</v>
      </c>
    </row>
    <row r="1109" spans="1:1" x14ac:dyDescent="0.2">
      <c r="A1109" s="36" t="s">
        <v>121</v>
      </c>
    </row>
    <row r="1110" spans="1:1" x14ac:dyDescent="0.2">
      <c r="A1110" s="36" t="s">
        <v>121</v>
      </c>
    </row>
    <row r="1111" spans="1:1" x14ac:dyDescent="0.2">
      <c r="A1111" s="36" t="s">
        <v>121</v>
      </c>
    </row>
    <row r="1112" spans="1:1" x14ac:dyDescent="0.2">
      <c r="A1112" s="36" t="s">
        <v>121</v>
      </c>
    </row>
    <row r="1113" spans="1:1" x14ac:dyDescent="0.2">
      <c r="A1113" s="36" t="s">
        <v>121</v>
      </c>
    </row>
    <row r="1114" spans="1:1" x14ac:dyDescent="0.2">
      <c r="A1114" s="36" t="s">
        <v>121</v>
      </c>
    </row>
    <row r="1115" spans="1:1" x14ac:dyDescent="0.2">
      <c r="A1115" s="36" t="s">
        <v>121</v>
      </c>
    </row>
    <row r="1116" spans="1:1" x14ac:dyDescent="0.2">
      <c r="A1116" s="36" t="s">
        <v>121</v>
      </c>
    </row>
    <row r="1117" spans="1:1" x14ac:dyDescent="0.2">
      <c r="A1117" s="36" t="s">
        <v>121</v>
      </c>
    </row>
    <row r="1118" spans="1:1" x14ac:dyDescent="0.2">
      <c r="A1118" s="36" t="s">
        <v>121</v>
      </c>
    </row>
    <row r="1119" spans="1:1" x14ac:dyDescent="0.2">
      <c r="A1119" s="36" t="s">
        <v>121</v>
      </c>
    </row>
    <row r="1120" spans="1:1" x14ac:dyDescent="0.2">
      <c r="A1120" s="36" t="s">
        <v>121</v>
      </c>
    </row>
    <row r="1121" spans="1:1" x14ac:dyDescent="0.2">
      <c r="A1121" s="36" t="s">
        <v>121</v>
      </c>
    </row>
    <row r="1122" spans="1:1" x14ac:dyDescent="0.2">
      <c r="A1122" s="36" t="s">
        <v>121</v>
      </c>
    </row>
    <row r="1123" spans="1:1" x14ac:dyDescent="0.2">
      <c r="A1123" s="36" t="s">
        <v>121</v>
      </c>
    </row>
    <row r="1124" spans="1:1" x14ac:dyDescent="0.2">
      <c r="A1124" s="36" t="s">
        <v>121</v>
      </c>
    </row>
    <row r="1125" spans="1:1" x14ac:dyDescent="0.2">
      <c r="A1125" s="36" t="s">
        <v>121</v>
      </c>
    </row>
    <row r="1126" spans="1:1" x14ac:dyDescent="0.2">
      <c r="A1126" s="36" t="s">
        <v>121</v>
      </c>
    </row>
    <row r="1127" spans="1:1" x14ac:dyDescent="0.2">
      <c r="A1127" s="36" t="s">
        <v>121</v>
      </c>
    </row>
    <row r="1128" spans="1:1" x14ac:dyDescent="0.2">
      <c r="A1128" s="36" t="s">
        <v>121</v>
      </c>
    </row>
    <row r="1129" spans="1:1" x14ac:dyDescent="0.2">
      <c r="A1129" s="36" t="s">
        <v>121</v>
      </c>
    </row>
    <row r="1130" spans="1:1" x14ac:dyDescent="0.2">
      <c r="A1130" s="36" t="s">
        <v>121</v>
      </c>
    </row>
    <row r="1131" spans="1:1" x14ac:dyDescent="0.2">
      <c r="A1131" s="36" t="s">
        <v>121</v>
      </c>
    </row>
    <row r="1132" spans="1:1" x14ac:dyDescent="0.2">
      <c r="A1132" s="36" t="s">
        <v>121</v>
      </c>
    </row>
    <row r="1133" spans="1:1" x14ac:dyDescent="0.2">
      <c r="A1133" s="36" t="s">
        <v>121</v>
      </c>
    </row>
    <row r="1134" spans="1:1" x14ac:dyDescent="0.2">
      <c r="A1134" s="36" t="s">
        <v>121</v>
      </c>
    </row>
    <row r="1135" spans="1:1" x14ac:dyDescent="0.2">
      <c r="A1135" s="36" t="s">
        <v>121</v>
      </c>
    </row>
    <row r="1136" spans="1:1" x14ac:dyDescent="0.2">
      <c r="A1136" s="36" t="s">
        <v>121</v>
      </c>
    </row>
    <row r="1137" spans="1:1" x14ac:dyDescent="0.2">
      <c r="A1137" s="36" t="s">
        <v>121</v>
      </c>
    </row>
    <row r="1138" spans="1:1" x14ac:dyDescent="0.2">
      <c r="A1138" s="36" t="s">
        <v>121</v>
      </c>
    </row>
    <row r="1139" spans="1:1" x14ac:dyDescent="0.2">
      <c r="A1139" s="36" t="s">
        <v>121</v>
      </c>
    </row>
    <row r="1140" spans="1:1" x14ac:dyDescent="0.2">
      <c r="A1140" s="36" t="s">
        <v>121</v>
      </c>
    </row>
    <row r="1141" spans="1:1" x14ac:dyDescent="0.2">
      <c r="A1141" s="36" t="s">
        <v>121</v>
      </c>
    </row>
    <row r="1142" spans="1:1" x14ac:dyDescent="0.2">
      <c r="A1142" s="36" t="s">
        <v>121</v>
      </c>
    </row>
    <row r="1143" spans="1:1" x14ac:dyDescent="0.2">
      <c r="A1143" s="36" t="s">
        <v>121</v>
      </c>
    </row>
    <row r="1144" spans="1:1" x14ac:dyDescent="0.2">
      <c r="A1144" s="36" t="s">
        <v>121</v>
      </c>
    </row>
    <row r="1145" spans="1:1" x14ac:dyDescent="0.2">
      <c r="A1145" s="36" t="s">
        <v>121</v>
      </c>
    </row>
    <row r="1146" spans="1:1" x14ac:dyDescent="0.2">
      <c r="A1146" s="36" t="s">
        <v>121</v>
      </c>
    </row>
    <row r="1147" spans="1:1" x14ac:dyDescent="0.2">
      <c r="A1147" s="36" t="s">
        <v>121</v>
      </c>
    </row>
    <row r="1148" spans="1:1" x14ac:dyDescent="0.2">
      <c r="A1148" s="36" t="s">
        <v>121</v>
      </c>
    </row>
    <row r="1149" spans="1:1" x14ac:dyDescent="0.2">
      <c r="A1149" s="36" t="s">
        <v>121</v>
      </c>
    </row>
    <row r="1150" spans="1:1" x14ac:dyDescent="0.2">
      <c r="A1150" s="36" t="s">
        <v>121</v>
      </c>
    </row>
    <row r="1151" spans="1:1" x14ac:dyDescent="0.2">
      <c r="A1151" s="36" t="s">
        <v>121</v>
      </c>
    </row>
    <row r="1152" spans="1:1" x14ac:dyDescent="0.2">
      <c r="A1152" s="36" t="s">
        <v>121</v>
      </c>
    </row>
    <row r="1153" spans="1:1" x14ac:dyDescent="0.2">
      <c r="A1153" s="36" t="s">
        <v>121</v>
      </c>
    </row>
    <row r="1154" spans="1:1" x14ac:dyDescent="0.2">
      <c r="A1154" s="36" t="s">
        <v>121</v>
      </c>
    </row>
    <row r="1155" spans="1:1" x14ac:dyDescent="0.2">
      <c r="A1155" s="36" t="s">
        <v>121</v>
      </c>
    </row>
    <row r="1156" spans="1:1" x14ac:dyDescent="0.2">
      <c r="A1156" s="36" t="s">
        <v>121</v>
      </c>
    </row>
    <row r="1157" spans="1:1" x14ac:dyDescent="0.2">
      <c r="A1157" s="36" t="s">
        <v>121</v>
      </c>
    </row>
    <row r="1158" spans="1:1" x14ac:dyDescent="0.2">
      <c r="A1158" s="36" t="s">
        <v>121</v>
      </c>
    </row>
    <row r="1159" spans="1:1" x14ac:dyDescent="0.2">
      <c r="A1159" s="36" t="s">
        <v>121</v>
      </c>
    </row>
    <row r="1160" spans="1:1" x14ac:dyDescent="0.2">
      <c r="A1160" s="36" t="s">
        <v>121</v>
      </c>
    </row>
    <row r="1161" spans="1:1" x14ac:dyDescent="0.2">
      <c r="A1161" s="36" t="s">
        <v>121</v>
      </c>
    </row>
    <row r="1162" spans="1:1" x14ac:dyDescent="0.2">
      <c r="A1162" s="36" t="s">
        <v>121</v>
      </c>
    </row>
    <row r="1163" spans="1:1" x14ac:dyDescent="0.2">
      <c r="A1163" s="36" t="s">
        <v>121</v>
      </c>
    </row>
    <row r="1164" spans="1:1" x14ac:dyDescent="0.2">
      <c r="A1164" s="36" t="s">
        <v>121</v>
      </c>
    </row>
    <row r="1165" spans="1:1" x14ac:dyDescent="0.2">
      <c r="A1165" s="36" t="s">
        <v>121</v>
      </c>
    </row>
    <row r="1166" spans="1:1" x14ac:dyDescent="0.2">
      <c r="A1166" s="36" t="s">
        <v>121</v>
      </c>
    </row>
    <row r="1167" spans="1:1" x14ac:dyDescent="0.2">
      <c r="A1167" s="36" t="s">
        <v>121</v>
      </c>
    </row>
    <row r="1168" spans="1:1" x14ac:dyDescent="0.2">
      <c r="A1168" s="36" t="s">
        <v>121</v>
      </c>
    </row>
    <row r="1169" spans="1:1" x14ac:dyDescent="0.2">
      <c r="A1169" s="36" t="s">
        <v>121</v>
      </c>
    </row>
    <row r="1170" spans="1:1" x14ac:dyDescent="0.2">
      <c r="A1170" s="36" t="s">
        <v>121</v>
      </c>
    </row>
    <row r="1171" spans="1:1" x14ac:dyDescent="0.2">
      <c r="A1171" s="36" t="s">
        <v>121</v>
      </c>
    </row>
    <row r="1172" spans="1:1" x14ac:dyDescent="0.2">
      <c r="A1172" s="36" t="s">
        <v>121</v>
      </c>
    </row>
    <row r="1173" spans="1:1" x14ac:dyDescent="0.2">
      <c r="A1173" s="36" t="s">
        <v>121</v>
      </c>
    </row>
    <row r="1174" spans="1:1" x14ac:dyDescent="0.2">
      <c r="A1174" s="36" t="s">
        <v>121</v>
      </c>
    </row>
    <row r="1175" spans="1:1" x14ac:dyDescent="0.2">
      <c r="A1175" s="36" t="s">
        <v>121</v>
      </c>
    </row>
    <row r="1176" spans="1:1" x14ac:dyDescent="0.2">
      <c r="A1176" s="36" t="s">
        <v>121</v>
      </c>
    </row>
    <row r="1177" spans="1:1" x14ac:dyDescent="0.2">
      <c r="A1177" s="36" t="s">
        <v>121</v>
      </c>
    </row>
    <row r="1178" spans="1:1" x14ac:dyDescent="0.2">
      <c r="A1178" s="36" t="s">
        <v>121</v>
      </c>
    </row>
    <row r="1179" spans="1:1" x14ac:dyDescent="0.2">
      <c r="A1179" s="36" t="s">
        <v>121</v>
      </c>
    </row>
    <row r="1180" spans="1:1" x14ac:dyDescent="0.2">
      <c r="A1180" s="36" t="s">
        <v>121</v>
      </c>
    </row>
    <row r="1181" spans="1:1" x14ac:dyDescent="0.2">
      <c r="A1181" s="36" t="s">
        <v>121</v>
      </c>
    </row>
    <row r="1182" spans="1:1" x14ac:dyDescent="0.2">
      <c r="A1182" s="36" t="s">
        <v>121</v>
      </c>
    </row>
    <row r="1183" spans="1:1" x14ac:dyDescent="0.2">
      <c r="A1183" s="36" t="s">
        <v>121</v>
      </c>
    </row>
    <row r="1184" spans="1:1" x14ac:dyDescent="0.2">
      <c r="A1184" s="36" t="s">
        <v>121</v>
      </c>
    </row>
    <row r="1185" spans="1:1" x14ac:dyDescent="0.2">
      <c r="A1185" s="36" t="s">
        <v>121</v>
      </c>
    </row>
    <row r="1186" spans="1:1" x14ac:dyDescent="0.2">
      <c r="A1186" s="36" t="s">
        <v>121</v>
      </c>
    </row>
    <row r="1187" spans="1:1" x14ac:dyDescent="0.2">
      <c r="A1187" s="36" t="s">
        <v>121</v>
      </c>
    </row>
    <row r="1188" spans="1:1" x14ac:dyDescent="0.2">
      <c r="A1188" s="36" t="s">
        <v>121</v>
      </c>
    </row>
    <row r="1189" spans="1:1" x14ac:dyDescent="0.2">
      <c r="A1189" s="36" t="s">
        <v>121</v>
      </c>
    </row>
    <row r="1190" spans="1:1" x14ac:dyDescent="0.2">
      <c r="A1190" s="36" t="s">
        <v>121</v>
      </c>
    </row>
    <row r="1191" spans="1:1" x14ac:dyDescent="0.2">
      <c r="A1191" s="36" t="s">
        <v>121</v>
      </c>
    </row>
    <row r="1192" spans="1:1" x14ac:dyDescent="0.2">
      <c r="A1192" s="36" t="s">
        <v>121</v>
      </c>
    </row>
    <row r="1193" spans="1:1" x14ac:dyDescent="0.2">
      <c r="A1193" s="36" t="s">
        <v>121</v>
      </c>
    </row>
    <row r="1194" spans="1:1" x14ac:dyDescent="0.2">
      <c r="A1194" s="36" t="s">
        <v>121</v>
      </c>
    </row>
    <row r="1195" spans="1:1" x14ac:dyDescent="0.2">
      <c r="A1195" s="36" t="s">
        <v>121</v>
      </c>
    </row>
    <row r="1196" spans="1:1" x14ac:dyDescent="0.2">
      <c r="A1196" s="36" t="s">
        <v>121</v>
      </c>
    </row>
    <row r="1197" spans="1:1" x14ac:dyDescent="0.2">
      <c r="A1197" s="36" t="s">
        <v>121</v>
      </c>
    </row>
    <row r="1198" spans="1:1" x14ac:dyDescent="0.2">
      <c r="A1198" s="36" t="s">
        <v>121</v>
      </c>
    </row>
    <row r="1199" spans="1:1" x14ac:dyDescent="0.2">
      <c r="A1199" s="36" t="s">
        <v>121</v>
      </c>
    </row>
    <row r="1200" spans="1:1" x14ac:dyDescent="0.2">
      <c r="A1200" s="36" t="s">
        <v>121</v>
      </c>
    </row>
    <row r="1201" spans="1:1" x14ac:dyDescent="0.2">
      <c r="A1201" s="36" t="s">
        <v>121</v>
      </c>
    </row>
    <row r="1202" spans="1:1" x14ac:dyDescent="0.2">
      <c r="A1202" s="36" t="s">
        <v>121</v>
      </c>
    </row>
    <row r="1203" spans="1:1" x14ac:dyDescent="0.2">
      <c r="A1203" s="36" t="s">
        <v>121</v>
      </c>
    </row>
    <row r="1204" spans="1:1" x14ac:dyDescent="0.2">
      <c r="A1204" s="36" t="s">
        <v>121</v>
      </c>
    </row>
    <row r="1205" spans="1:1" x14ac:dyDescent="0.2">
      <c r="A1205" s="36" t="s">
        <v>121</v>
      </c>
    </row>
    <row r="1206" spans="1:1" x14ac:dyDescent="0.2">
      <c r="A1206" s="36" t="s">
        <v>121</v>
      </c>
    </row>
    <row r="1207" spans="1:1" x14ac:dyDescent="0.2">
      <c r="A1207" s="36" t="s">
        <v>121</v>
      </c>
    </row>
    <row r="1208" spans="1:1" x14ac:dyDescent="0.2">
      <c r="A1208" s="36" t="s">
        <v>121</v>
      </c>
    </row>
    <row r="1209" spans="1:1" x14ac:dyDescent="0.2">
      <c r="A1209" s="36" t="s">
        <v>121</v>
      </c>
    </row>
    <row r="1210" spans="1:1" x14ac:dyDescent="0.2">
      <c r="A1210" s="36" t="s">
        <v>121</v>
      </c>
    </row>
    <row r="1211" spans="1:1" x14ac:dyDescent="0.2">
      <c r="A1211" s="36" t="s">
        <v>121</v>
      </c>
    </row>
    <row r="1212" spans="1:1" x14ac:dyDescent="0.2">
      <c r="A1212" s="36" t="s">
        <v>121</v>
      </c>
    </row>
    <row r="1213" spans="1:1" x14ac:dyDescent="0.2">
      <c r="A1213" s="36" t="s">
        <v>121</v>
      </c>
    </row>
    <row r="1214" spans="1:1" x14ac:dyDescent="0.2">
      <c r="A1214" s="36" t="s">
        <v>121</v>
      </c>
    </row>
    <row r="1215" spans="1:1" x14ac:dyDescent="0.2">
      <c r="A1215" s="36" t="s">
        <v>121</v>
      </c>
    </row>
    <row r="1216" spans="1:1" x14ac:dyDescent="0.2">
      <c r="A1216" s="36" t="s">
        <v>121</v>
      </c>
    </row>
    <row r="1217" spans="1:1" x14ac:dyDescent="0.2">
      <c r="A1217" s="36" t="s">
        <v>121</v>
      </c>
    </row>
    <row r="1218" spans="1:1" x14ac:dyDescent="0.2">
      <c r="A1218" s="36" t="s">
        <v>121</v>
      </c>
    </row>
    <row r="1219" spans="1:1" x14ac:dyDescent="0.2">
      <c r="A1219" s="36" t="s">
        <v>121</v>
      </c>
    </row>
    <row r="1220" spans="1:1" x14ac:dyDescent="0.2">
      <c r="A1220" s="36" t="s">
        <v>121</v>
      </c>
    </row>
    <row r="1221" spans="1:1" x14ac:dyDescent="0.2">
      <c r="A1221" s="36" t="s">
        <v>121</v>
      </c>
    </row>
    <row r="1222" spans="1:1" x14ac:dyDescent="0.2">
      <c r="A1222" s="36" t="s">
        <v>121</v>
      </c>
    </row>
    <row r="1223" spans="1:1" x14ac:dyDescent="0.2">
      <c r="A1223" s="36" t="s">
        <v>121</v>
      </c>
    </row>
    <row r="1224" spans="1:1" x14ac:dyDescent="0.2">
      <c r="A1224" s="36" t="s">
        <v>121</v>
      </c>
    </row>
    <row r="1225" spans="1:1" x14ac:dyDescent="0.2">
      <c r="A1225" s="36" t="s">
        <v>121</v>
      </c>
    </row>
    <row r="1226" spans="1:1" x14ac:dyDescent="0.2">
      <c r="A1226" s="36" t="s">
        <v>121</v>
      </c>
    </row>
    <row r="1227" spans="1:1" x14ac:dyDescent="0.2">
      <c r="A1227" s="36" t="s">
        <v>121</v>
      </c>
    </row>
    <row r="1228" spans="1:1" x14ac:dyDescent="0.2">
      <c r="A1228" s="36" t="s">
        <v>121</v>
      </c>
    </row>
    <row r="1229" spans="1:1" x14ac:dyDescent="0.2">
      <c r="A1229" s="36" t="s">
        <v>121</v>
      </c>
    </row>
    <row r="1230" spans="1:1" x14ac:dyDescent="0.2">
      <c r="A1230" s="36" t="s">
        <v>121</v>
      </c>
    </row>
    <row r="1231" spans="1:1" x14ac:dyDescent="0.2">
      <c r="A1231" s="36" t="s">
        <v>121</v>
      </c>
    </row>
    <row r="1232" spans="1:1" x14ac:dyDescent="0.2">
      <c r="A1232" s="36" t="s">
        <v>121</v>
      </c>
    </row>
    <row r="1233" spans="1:1" x14ac:dyDescent="0.2">
      <c r="A1233" s="36" t="s">
        <v>121</v>
      </c>
    </row>
    <row r="1234" spans="1:1" x14ac:dyDescent="0.2">
      <c r="A1234" s="36" t="s">
        <v>121</v>
      </c>
    </row>
    <row r="1235" spans="1:1" x14ac:dyDescent="0.2">
      <c r="A1235" s="36" t="s">
        <v>121</v>
      </c>
    </row>
    <row r="1236" spans="1:1" x14ac:dyDescent="0.2">
      <c r="A1236" s="36" t="s">
        <v>121</v>
      </c>
    </row>
    <row r="1237" spans="1:1" x14ac:dyDescent="0.2">
      <c r="A1237" s="36" t="s">
        <v>121</v>
      </c>
    </row>
    <row r="1238" spans="1:1" x14ac:dyDescent="0.2">
      <c r="A1238" s="36" t="s">
        <v>121</v>
      </c>
    </row>
    <row r="1239" spans="1:1" x14ac:dyDescent="0.2">
      <c r="A1239" s="36" t="s">
        <v>121</v>
      </c>
    </row>
    <row r="1240" spans="1:1" x14ac:dyDescent="0.2">
      <c r="A1240" s="36" t="s">
        <v>121</v>
      </c>
    </row>
    <row r="1241" spans="1:1" x14ac:dyDescent="0.2">
      <c r="A1241" s="36" t="s">
        <v>121</v>
      </c>
    </row>
    <row r="1242" spans="1:1" x14ac:dyDescent="0.2">
      <c r="A1242" s="36" t="s">
        <v>121</v>
      </c>
    </row>
    <row r="1243" spans="1:1" x14ac:dyDescent="0.2">
      <c r="A1243" s="36" t="s">
        <v>121</v>
      </c>
    </row>
    <row r="1244" spans="1:1" x14ac:dyDescent="0.2">
      <c r="A1244" s="36" t="s">
        <v>121</v>
      </c>
    </row>
    <row r="1245" spans="1:1" x14ac:dyDescent="0.2">
      <c r="A1245" s="36" t="s">
        <v>121</v>
      </c>
    </row>
    <row r="1246" spans="1:1" x14ac:dyDescent="0.2">
      <c r="A1246" s="36" t="s">
        <v>121</v>
      </c>
    </row>
    <row r="1247" spans="1:1" x14ac:dyDescent="0.2">
      <c r="A1247" s="36" t="s">
        <v>121</v>
      </c>
    </row>
    <row r="1248" spans="1:1" x14ac:dyDescent="0.2">
      <c r="A1248" s="36" t="s">
        <v>121</v>
      </c>
    </row>
    <row r="1249" spans="1:1" x14ac:dyDescent="0.2">
      <c r="A1249" s="36" t="s">
        <v>121</v>
      </c>
    </row>
    <row r="1250" spans="1:1" x14ac:dyDescent="0.2">
      <c r="A1250" s="36" t="s">
        <v>121</v>
      </c>
    </row>
    <row r="1251" spans="1:1" x14ac:dyDescent="0.2">
      <c r="A1251" s="36" t="s">
        <v>121</v>
      </c>
    </row>
    <row r="1252" spans="1:1" x14ac:dyDescent="0.2">
      <c r="A1252" s="36" t="s">
        <v>121</v>
      </c>
    </row>
    <row r="1253" spans="1:1" x14ac:dyDescent="0.2">
      <c r="A1253" s="36" t="s">
        <v>121</v>
      </c>
    </row>
    <row r="1254" spans="1:1" x14ac:dyDescent="0.2">
      <c r="A1254" s="36" t="s">
        <v>121</v>
      </c>
    </row>
    <row r="1255" spans="1:1" x14ac:dyDescent="0.2">
      <c r="A1255" s="36" t="s">
        <v>121</v>
      </c>
    </row>
    <row r="1256" spans="1:1" x14ac:dyDescent="0.2">
      <c r="A1256" s="36" t="s">
        <v>121</v>
      </c>
    </row>
    <row r="1257" spans="1:1" x14ac:dyDescent="0.2">
      <c r="A1257" s="36" t="s">
        <v>121</v>
      </c>
    </row>
    <row r="1258" spans="1:1" x14ac:dyDescent="0.2">
      <c r="A1258" s="36" t="s">
        <v>121</v>
      </c>
    </row>
    <row r="1259" spans="1:1" x14ac:dyDescent="0.2">
      <c r="A1259" s="36" t="s">
        <v>121</v>
      </c>
    </row>
    <row r="1260" spans="1:1" x14ac:dyDescent="0.2">
      <c r="A1260" s="36" t="s">
        <v>121</v>
      </c>
    </row>
    <row r="1261" spans="1:1" x14ac:dyDescent="0.2">
      <c r="A1261" s="36" t="s">
        <v>121</v>
      </c>
    </row>
    <row r="1262" spans="1:1" x14ac:dyDescent="0.2">
      <c r="A1262" s="36" t="s">
        <v>121</v>
      </c>
    </row>
    <row r="1263" spans="1:1" x14ac:dyDescent="0.2">
      <c r="A1263" s="36" t="s">
        <v>121</v>
      </c>
    </row>
    <row r="1264" spans="1:1" x14ac:dyDescent="0.2">
      <c r="A1264" s="36" t="s">
        <v>121</v>
      </c>
    </row>
    <row r="1265" spans="1:1" x14ac:dyDescent="0.2">
      <c r="A1265" s="36" t="s">
        <v>121</v>
      </c>
    </row>
    <row r="1266" spans="1:1" x14ac:dyDescent="0.2">
      <c r="A1266" s="36" t="s">
        <v>121</v>
      </c>
    </row>
    <row r="1267" spans="1:1" x14ac:dyDescent="0.2">
      <c r="A1267" s="36" t="s">
        <v>121</v>
      </c>
    </row>
    <row r="1268" spans="1:1" x14ac:dyDescent="0.2">
      <c r="A1268" s="36" t="s">
        <v>121</v>
      </c>
    </row>
    <row r="1269" spans="1:1" x14ac:dyDescent="0.2">
      <c r="A1269" s="36" t="s">
        <v>121</v>
      </c>
    </row>
    <row r="1270" spans="1:1" x14ac:dyDescent="0.2">
      <c r="A1270" s="36" t="s">
        <v>121</v>
      </c>
    </row>
    <row r="1271" spans="1:1" x14ac:dyDescent="0.2">
      <c r="A1271" s="36" t="s">
        <v>121</v>
      </c>
    </row>
    <row r="1272" spans="1:1" x14ac:dyDescent="0.2">
      <c r="A1272" s="36" t="s">
        <v>121</v>
      </c>
    </row>
    <row r="1273" spans="1:1" x14ac:dyDescent="0.2">
      <c r="A1273" s="36" t="s">
        <v>121</v>
      </c>
    </row>
    <row r="1274" spans="1:1" x14ac:dyDescent="0.2">
      <c r="A1274" s="36" t="s">
        <v>121</v>
      </c>
    </row>
    <row r="1275" spans="1:1" x14ac:dyDescent="0.2">
      <c r="A1275" s="36" t="s">
        <v>121</v>
      </c>
    </row>
    <row r="1276" spans="1:1" x14ac:dyDescent="0.2">
      <c r="A1276" s="36" t="s">
        <v>121</v>
      </c>
    </row>
    <row r="1277" spans="1:1" x14ac:dyDescent="0.2">
      <c r="A1277" s="36" t="s">
        <v>121</v>
      </c>
    </row>
    <row r="1278" spans="1:1" x14ac:dyDescent="0.2">
      <c r="A1278" s="36" t="s">
        <v>121</v>
      </c>
    </row>
    <row r="1279" spans="1:1" x14ac:dyDescent="0.2">
      <c r="A1279" s="36" t="s">
        <v>121</v>
      </c>
    </row>
    <row r="1280" spans="1:1" x14ac:dyDescent="0.2">
      <c r="A1280" s="36" t="s">
        <v>121</v>
      </c>
    </row>
    <row r="1281" spans="1:1" x14ac:dyDescent="0.2">
      <c r="A1281" s="36" t="s">
        <v>121</v>
      </c>
    </row>
    <row r="1282" spans="1:1" x14ac:dyDescent="0.2">
      <c r="A1282" s="36" t="s">
        <v>121</v>
      </c>
    </row>
    <row r="1283" spans="1:1" x14ac:dyDescent="0.2">
      <c r="A1283" s="36" t="s">
        <v>121</v>
      </c>
    </row>
    <row r="1284" spans="1:1" x14ac:dyDescent="0.2">
      <c r="A1284" s="36" t="s">
        <v>121</v>
      </c>
    </row>
    <row r="1285" spans="1:1" x14ac:dyDescent="0.2">
      <c r="A1285" s="36" t="s">
        <v>121</v>
      </c>
    </row>
    <row r="1286" spans="1:1" x14ac:dyDescent="0.2">
      <c r="A1286" s="36" t="s">
        <v>121</v>
      </c>
    </row>
    <row r="1287" spans="1:1" x14ac:dyDescent="0.2">
      <c r="A1287" s="36" t="s">
        <v>121</v>
      </c>
    </row>
    <row r="1288" spans="1:1" x14ac:dyDescent="0.2">
      <c r="A1288" s="36" t="s">
        <v>121</v>
      </c>
    </row>
    <row r="1289" spans="1:1" x14ac:dyDescent="0.2">
      <c r="A1289" s="36" t="s">
        <v>121</v>
      </c>
    </row>
    <row r="1290" spans="1:1" x14ac:dyDescent="0.2">
      <c r="A1290" s="36" t="s">
        <v>121</v>
      </c>
    </row>
    <row r="1291" spans="1:1" x14ac:dyDescent="0.2">
      <c r="A1291" s="36" t="s">
        <v>121</v>
      </c>
    </row>
    <row r="1292" spans="1:1" x14ac:dyDescent="0.2">
      <c r="A1292" s="36" t="s">
        <v>121</v>
      </c>
    </row>
    <row r="1293" spans="1:1" x14ac:dyDescent="0.2">
      <c r="A1293" s="36" t="s">
        <v>121</v>
      </c>
    </row>
    <row r="1294" spans="1:1" x14ac:dyDescent="0.2">
      <c r="A1294" s="36" t="s">
        <v>121</v>
      </c>
    </row>
    <row r="1295" spans="1:1" x14ac:dyDescent="0.2">
      <c r="A1295" s="36" t="s">
        <v>121</v>
      </c>
    </row>
    <row r="1296" spans="1:1" x14ac:dyDescent="0.2">
      <c r="A1296" s="36" t="s">
        <v>121</v>
      </c>
    </row>
    <row r="1297" spans="1:1" x14ac:dyDescent="0.2">
      <c r="A1297" s="36" t="s">
        <v>121</v>
      </c>
    </row>
    <row r="1298" spans="1:1" x14ac:dyDescent="0.2">
      <c r="A1298" s="36" t="s">
        <v>121</v>
      </c>
    </row>
    <row r="1299" spans="1:1" x14ac:dyDescent="0.2">
      <c r="A1299" s="36" t="s">
        <v>121</v>
      </c>
    </row>
    <row r="1300" spans="1:1" x14ac:dyDescent="0.2">
      <c r="A1300" s="36" t="s">
        <v>121</v>
      </c>
    </row>
    <row r="1301" spans="1:1" x14ac:dyDescent="0.2">
      <c r="A1301" s="36" t="s">
        <v>121</v>
      </c>
    </row>
    <row r="1302" spans="1:1" x14ac:dyDescent="0.2">
      <c r="A1302" s="36" t="s">
        <v>121</v>
      </c>
    </row>
    <row r="1303" spans="1:1" x14ac:dyDescent="0.2">
      <c r="A1303" s="36" t="s">
        <v>121</v>
      </c>
    </row>
    <row r="1304" spans="1:1" x14ac:dyDescent="0.2">
      <c r="A1304" s="36" t="s">
        <v>121</v>
      </c>
    </row>
    <row r="1305" spans="1:1" x14ac:dyDescent="0.2">
      <c r="A1305" s="36" t="s">
        <v>121</v>
      </c>
    </row>
    <row r="1306" spans="1:1" x14ac:dyDescent="0.2">
      <c r="A1306" s="36" t="s">
        <v>121</v>
      </c>
    </row>
    <row r="1307" spans="1:1" x14ac:dyDescent="0.2">
      <c r="A1307" s="36" t="s">
        <v>121</v>
      </c>
    </row>
    <row r="1308" spans="1:1" x14ac:dyDescent="0.2">
      <c r="A1308" s="36" t="s">
        <v>121</v>
      </c>
    </row>
    <row r="1309" spans="1:1" x14ac:dyDescent="0.2">
      <c r="A1309" s="36" t="s">
        <v>121</v>
      </c>
    </row>
    <row r="1310" spans="1:1" x14ac:dyDescent="0.2">
      <c r="A1310" s="36" t="s">
        <v>121</v>
      </c>
    </row>
    <row r="1311" spans="1:1" x14ac:dyDescent="0.2">
      <c r="A1311" s="36" t="s">
        <v>121</v>
      </c>
    </row>
    <row r="1312" spans="1:1" x14ac:dyDescent="0.2">
      <c r="A1312" s="36" t="s">
        <v>121</v>
      </c>
    </row>
    <row r="1313" spans="1:1" x14ac:dyDescent="0.2">
      <c r="A1313" s="36" t="s">
        <v>121</v>
      </c>
    </row>
    <row r="1314" spans="1:1" x14ac:dyDescent="0.2">
      <c r="A1314" s="36" t="s">
        <v>121</v>
      </c>
    </row>
    <row r="1315" spans="1:1" x14ac:dyDescent="0.2">
      <c r="A1315" s="36" t="s">
        <v>121</v>
      </c>
    </row>
    <row r="1316" spans="1:1" x14ac:dyDescent="0.2">
      <c r="A1316" s="36" t="s">
        <v>121</v>
      </c>
    </row>
    <row r="1317" spans="1:1" x14ac:dyDescent="0.2">
      <c r="A1317" s="36" t="s">
        <v>121</v>
      </c>
    </row>
    <row r="1318" spans="1:1" x14ac:dyDescent="0.2">
      <c r="A1318" s="36" t="s">
        <v>121</v>
      </c>
    </row>
    <row r="1319" spans="1:1" x14ac:dyDescent="0.2">
      <c r="A1319" s="36" t="s">
        <v>121</v>
      </c>
    </row>
    <row r="1320" spans="1:1" x14ac:dyDescent="0.2">
      <c r="A1320" s="36" t="s">
        <v>121</v>
      </c>
    </row>
    <row r="1321" spans="1:1" x14ac:dyDescent="0.2">
      <c r="A1321" s="36" t="s">
        <v>121</v>
      </c>
    </row>
    <row r="1322" spans="1:1" x14ac:dyDescent="0.2">
      <c r="A1322" s="36" t="s">
        <v>121</v>
      </c>
    </row>
    <row r="1323" spans="1:1" x14ac:dyDescent="0.2">
      <c r="A1323" s="36" t="s">
        <v>121</v>
      </c>
    </row>
    <row r="1324" spans="1:1" x14ac:dyDescent="0.2">
      <c r="A1324" s="36" t="s">
        <v>121</v>
      </c>
    </row>
    <row r="1325" spans="1:1" x14ac:dyDescent="0.2">
      <c r="A1325" s="36" t="s">
        <v>121</v>
      </c>
    </row>
    <row r="1326" spans="1:1" x14ac:dyDescent="0.2">
      <c r="A1326" s="36" t="s">
        <v>121</v>
      </c>
    </row>
    <row r="1327" spans="1:1" x14ac:dyDescent="0.2">
      <c r="A1327" s="36" t="s">
        <v>121</v>
      </c>
    </row>
    <row r="1328" spans="1:1" x14ac:dyDescent="0.2">
      <c r="A1328" s="36" t="s">
        <v>121</v>
      </c>
    </row>
    <row r="1329" spans="1:1" x14ac:dyDescent="0.2">
      <c r="A1329" s="36" t="s">
        <v>121</v>
      </c>
    </row>
    <row r="1330" spans="1:1" x14ac:dyDescent="0.2">
      <c r="A1330" s="36" t="s">
        <v>121</v>
      </c>
    </row>
    <row r="1331" spans="1:1" x14ac:dyDescent="0.2">
      <c r="A1331" s="36" t="s">
        <v>121</v>
      </c>
    </row>
    <row r="1332" spans="1:1" x14ac:dyDescent="0.2">
      <c r="A1332" s="36" t="s">
        <v>121</v>
      </c>
    </row>
    <row r="1333" spans="1:1" x14ac:dyDescent="0.2">
      <c r="A1333" s="36" t="s">
        <v>121</v>
      </c>
    </row>
    <row r="1334" spans="1:1" x14ac:dyDescent="0.2">
      <c r="A1334" s="36" t="s">
        <v>121</v>
      </c>
    </row>
    <row r="1335" spans="1:1" x14ac:dyDescent="0.2">
      <c r="A1335" s="36" t="s">
        <v>121</v>
      </c>
    </row>
    <row r="1336" spans="1:1" x14ac:dyDescent="0.2">
      <c r="A1336" s="36" t="s">
        <v>121</v>
      </c>
    </row>
    <row r="1337" spans="1:1" x14ac:dyDescent="0.2">
      <c r="A1337" s="36" t="s">
        <v>121</v>
      </c>
    </row>
    <row r="1338" spans="1:1" x14ac:dyDescent="0.2">
      <c r="A1338" s="36" t="s">
        <v>121</v>
      </c>
    </row>
    <row r="1339" spans="1:1" x14ac:dyDescent="0.2">
      <c r="A1339" s="36" t="s">
        <v>121</v>
      </c>
    </row>
    <row r="1340" spans="1:1" x14ac:dyDescent="0.2">
      <c r="A1340" s="36" t="s">
        <v>121</v>
      </c>
    </row>
    <row r="1341" spans="1:1" x14ac:dyDescent="0.2">
      <c r="A1341" s="36" t="s">
        <v>121</v>
      </c>
    </row>
    <row r="1342" spans="1:1" x14ac:dyDescent="0.2">
      <c r="A1342" s="36" t="s">
        <v>121</v>
      </c>
    </row>
    <row r="1343" spans="1:1" x14ac:dyDescent="0.2">
      <c r="A1343" s="36" t="s">
        <v>121</v>
      </c>
    </row>
    <row r="1344" spans="1:1" x14ac:dyDescent="0.2">
      <c r="A1344" s="36" t="s">
        <v>121</v>
      </c>
    </row>
    <row r="1345" spans="1:1" x14ac:dyDescent="0.2">
      <c r="A1345" s="36" t="s">
        <v>121</v>
      </c>
    </row>
    <row r="1346" spans="1:1" x14ac:dyDescent="0.2">
      <c r="A1346" s="36" t="s">
        <v>121</v>
      </c>
    </row>
    <row r="1347" spans="1:1" x14ac:dyDescent="0.2">
      <c r="A1347" s="36" t="s">
        <v>121</v>
      </c>
    </row>
    <row r="1348" spans="1:1" x14ac:dyDescent="0.2">
      <c r="A1348" s="36" t="s">
        <v>121</v>
      </c>
    </row>
    <row r="1349" spans="1:1" x14ac:dyDescent="0.2">
      <c r="A1349" s="36" t="s">
        <v>121</v>
      </c>
    </row>
    <row r="1350" spans="1:1" x14ac:dyDescent="0.2">
      <c r="A1350" s="36" t="s">
        <v>121</v>
      </c>
    </row>
    <row r="1351" spans="1:1" x14ac:dyDescent="0.2">
      <c r="A1351" s="36" t="s">
        <v>121</v>
      </c>
    </row>
    <row r="1352" spans="1:1" x14ac:dyDescent="0.2">
      <c r="A1352" s="36" t="s">
        <v>121</v>
      </c>
    </row>
    <row r="1353" spans="1:1" x14ac:dyDescent="0.2">
      <c r="A1353" s="36" t="s">
        <v>121</v>
      </c>
    </row>
    <row r="1354" spans="1:1" x14ac:dyDescent="0.2">
      <c r="A1354" s="36" t="s">
        <v>121</v>
      </c>
    </row>
    <row r="1355" spans="1:1" x14ac:dyDescent="0.2">
      <c r="A1355" s="36" t="s">
        <v>121</v>
      </c>
    </row>
    <row r="1356" spans="1:1" x14ac:dyDescent="0.2">
      <c r="A1356" s="36" t="s">
        <v>121</v>
      </c>
    </row>
    <row r="1357" spans="1:1" x14ac:dyDescent="0.2">
      <c r="A1357" s="36" t="s">
        <v>121</v>
      </c>
    </row>
    <row r="1358" spans="1:1" x14ac:dyDescent="0.2">
      <c r="A1358" s="36" t="s">
        <v>121</v>
      </c>
    </row>
    <row r="1359" spans="1:1" x14ac:dyDescent="0.2">
      <c r="A1359" s="36" t="s">
        <v>121</v>
      </c>
    </row>
    <row r="1360" spans="1:1" x14ac:dyDescent="0.2">
      <c r="A1360" s="36" t="s">
        <v>121</v>
      </c>
    </row>
    <row r="1361" spans="1:1" x14ac:dyDescent="0.2">
      <c r="A1361" s="36" t="s">
        <v>121</v>
      </c>
    </row>
    <row r="1362" spans="1:1" x14ac:dyDescent="0.2">
      <c r="A1362" s="36" t="s">
        <v>121</v>
      </c>
    </row>
    <row r="1363" spans="1:1" x14ac:dyDescent="0.2">
      <c r="A1363" s="36" t="s">
        <v>121</v>
      </c>
    </row>
    <row r="1364" spans="1:1" x14ac:dyDescent="0.2">
      <c r="A1364" s="36" t="s">
        <v>121</v>
      </c>
    </row>
    <row r="1365" spans="1:1" x14ac:dyDescent="0.2">
      <c r="A1365" s="36" t="s">
        <v>121</v>
      </c>
    </row>
    <row r="1366" spans="1:1" x14ac:dyDescent="0.2">
      <c r="A1366" s="36" t="s">
        <v>121</v>
      </c>
    </row>
    <row r="1367" spans="1:1" x14ac:dyDescent="0.2">
      <c r="A1367" s="36" t="s">
        <v>121</v>
      </c>
    </row>
    <row r="1368" spans="1:1" x14ac:dyDescent="0.2">
      <c r="A1368" s="36" t="s">
        <v>121</v>
      </c>
    </row>
    <row r="1369" spans="1:1" x14ac:dyDescent="0.2">
      <c r="A1369" s="36" t="s">
        <v>121</v>
      </c>
    </row>
    <row r="1370" spans="1:1" x14ac:dyDescent="0.2">
      <c r="A1370" s="36" t="s">
        <v>121</v>
      </c>
    </row>
    <row r="1371" spans="1:1" x14ac:dyDescent="0.2">
      <c r="A1371" s="36" t="s">
        <v>121</v>
      </c>
    </row>
    <row r="1372" spans="1:1" x14ac:dyDescent="0.2">
      <c r="A1372" s="36" t="s">
        <v>121</v>
      </c>
    </row>
    <row r="1373" spans="1:1" x14ac:dyDescent="0.2">
      <c r="A1373" s="36" t="s">
        <v>121</v>
      </c>
    </row>
    <row r="1374" spans="1:1" x14ac:dyDescent="0.2">
      <c r="A1374" s="36" t="s">
        <v>121</v>
      </c>
    </row>
    <row r="1375" spans="1:1" x14ac:dyDescent="0.2">
      <c r="A1375" s="36" t="s">
        <v>121</v>
      </c>
    </row>
    <row r="1376" spans="1:1" x14ac:dyDescent="0.2">
      <c r="A1376" s="36" t="s">
        <v>121</v>
      </c>
    </row>
    <row r="1377" spans="1:1" x14ac:dyDescent="0.2">
      <c r="A1377" s="36" t="s">
        <v>121</v>
      </c>
    </row>
    <row r="1378" spans="1:1" x14ac:dyDescent="0.2">
      <c r="A1378" s="36" t="s">
        <v>121</v>
      </c>
    </row>
    <row r="1379" spans="1:1" x14ac:dyDescent="0.2">
      <c r="A1379" s="36" t="s">
        <v>121</v>
      </c>
    </row>
    <row r="1380" spans="1:1" x14ac:dyDescent="0.2">
      <c r="A1380" s="36" t="s">
        <v>121</v>
      </c>
    </row>
    <row r="1381" spans="1:1" x14ac:dyDescent="0.2">
      <c r="A1381" s="36" t="s">
        <v>121</v>
      </c>
    </row>
    <row r="1382" spans="1:1" x14ac:dyDescent="0.2">
      <c r="A1382" s="36" t="s">
        <v>121</v>
      </c>
    </row>
    <row r="1383" spans="1:1" x14ac:dyDescent="0.2">
      <c r="A1383" s="36" t="s">
        <v>121</v>
      </c>
    </row>
    <row r="1384" spans="1:1" x14ac:dyDescent="0.2">
      <c r="A1384" s="36" t="s">
        <v>121</v>
      </c>
    </row>
    <row r="1385" spans="1:1" x14ac:dyDescent="0.2">
      <c r="A1385" s="36" t="s">
        <v>121</v>
      </c>
    </row>
    <row r="1386" spans="1:1" x14ac:dyDescent="0.2">
      <c r="A1386" s="36" t="s">
        <v>121</v>
      </c>
    </row>
    <row r="1387" spans="1:1" x14ac:dyDescent="0.2">
      <c r="A1387" s="36" t="s">
        <v>121</v>
      </c>
    </row>
    <row r="1388" spans="1:1" x14ac:dyDescent="0.2">
      <c r="A1388" s="36" t="s">
        <v>121</v>
      </c>
    </row>
    <row r="1389" spans="1:1" x14ac:dyDescent="0.2">
      <c r="A1389" s="36" t="s">
        <v>121</v>
      </c>
    </row>
    <row r="1390" spans="1:1" x14ac:dyDescent="0.2">
      <c r="A1390" s="36" t="s">
        <v>121</v>
      </c>
    </row>
    <row r="1391" spans="1:1" x14ac:dyDescent="0.2">
      <c r="A1391" s="36" t="s">
        <v>121</v>
      </c>
    </row>
    <row r="1392" spans="1:1" x14ac:dyDescent="0.2">
      <c r="A1392" s="36" t="s">
        <v>121</v>
      </c>
    </row>
    <row r="1393" spans="1:1" x14ac:dyDescent="0.2">
      <c r="A1393" s="36" t="s">
        <v>121</v>
      </c>
    </row>
    <row r="1394" spans="1:1" x14ac:dyDescent="0.2">
      <c r="A1394" s="36" t="s">
        <v>121</v>
      </c>
    </row>
    <row r="1395" spans="1:1" x14ac:dyDescent="0.2">
      <c r="A1395" s="36" t="s">
        <v>121</v>
      </c>
    </row>
    <row r="1396" spans="1:1" x14ac:dyDescent="0.2">
      <c r="A1396" s="36" t="s">
        <v>121</v>
      </c>
    </row>
    <row r="1397" spans="1:1" x14ac:dyDescent="0.2">
      <c r="A1397" s="36" t="s">
        <v>121</v>
      </c>
    </row>
    <row r="1398" spans="1:1" x14ac:dyDescent="0.2">
      <c r="A1398" s="36" t="s">
        <v>121</v>
      </c>
    </row>
    <row r="1399" spans="1:1" x14ac:dyDescent="0.2">
      <c r="A1399" s="36" t="s">
        <v>121</v>
      </c>
    </row>
    <row r="1400" spans="1:1" x14ac:dyDescent="0.2">
      <c r="A1400" s="36" t="s">
        <v>121</v>
      </c>
    </row>
    <row r="1401" spans="1:1" x14ac:dyDescent="0.2">
      <c r="A1401" s="36" t="s">
        <v>121</v>
      </c>
    </row>
    <row r="1402" spans="1:1" x14ac:dyDescent="0.2">
      <c r="A1402" s="36" t="s">
        <v>121</v>
      </c>
    </row>
    <row r="1403" spans="1:1" x14ac:dyDescent="0.2">
      <c r="A1403" s="36" t="s">
        <v>121</v>
      </c>
    </row>
    <row r="1404" spans="1:1" x14ac:dyDescent="0.2">
      <c r="A1404" s="36" t="s">
        <v>121</v>
      </c>
    </row>
    <row r="1405" spans="1:1" x14ac:dyDescent="0.2">
      <c r="A1405" s="36" t="s">
        <v>121</v>
      </c>
    </row>
    <row r="1406" spans="1:1" x14ac:dyDescent="0.2">
      <c r="A1406" s="36" t="s">
        <v>121</v>
      </c>
    </row>
    <row r="1407" spans="1:1" x14ac:dyDescent="0.2">
      <c r="A1407" s="36" t="s">
        <v>121</v>
      </c>
    </row>
    <row r="1408" spans="1:1" x14ac:dyDescent="0.2">
      <c r="A1408" s="36" t="s">
        <v>121</v>
      </c>
    </row>
    <row r="1409" spans="1:1" x14ac:dyDescent="0.2">
      <c r="A1409" s="36" t="s">
        <v>121</v>
      </c>
    </row>
    <row r="1410" spans="1:1" x14ac:dyDescent="0.2">
      <c r="A1410" s="36" t="s">
        <v>121</v>
      </c>
    </row>
    <row r="1411" spans="1:1" x14ac:dyDescent="0.2">
      <c r="A1411" s="36" t="s">
        <v>121</v>
      </c>
    </row>
    <row r="1412" spans="1:1" x14ac:dyDescent="0.2">
      <c r="A1412" s="36" t="s">
        <v>121</v>
      </c>
    </row>
    <row r="1413" spans="1:1" x14ac:dyDescent="0.2">
      <c r="A1413" s="36" t="s">
        <v>121</v>
      </c>
    </row>
    <row r="1414" spans="1:1" x14ac:dyDescent="0.2">
      <c r="A1414" s="36" t="s">
        <v>121</v>
      </c>
    </row>
    <row r="1415" spans="1:1" x14ac:dyDescent="0.2">
      <c r="A1415" s="36" t="s">
        <v>121</v>
      </c>
    </row>
    <row r="1416" spans="1:1" x14ac:dyDescent="0.2">
      <c r="A1416" s="36" t="s">
        <v>121</v>
      </c>
    </row>
    <row r="1417" spans="1:1" x14ac:dyDescent="0.2">
      <c r="A1417" s="36" t="s">
        <v>121</v>
      </c>
    </row>
    <row r="1418" spans="1:1" x14ac:dyDescent="0.2">
      <c r="A1418" s="36" t="s">
        <v>121</v>
      </c>
    </row>
    <row r="1419" spans="1:1" x14ac:dyDescent="0.2">
      <c r="A1419" s="36" t="s">
        <v>121</v>
      </c>
    </row>
    <row r="1420" spans="1:1" x14ac:dyDescent="0.2">
      <c r="A1420" s="36" t="s">
        <v>121</v>
      </c>
    </row>
    <row r="1421" spans="1:1" x14ac:dyDescent="0.2">
      <c r="A1421" s="36" t="s">
        <v>121</v>
      </c>
    </row>
    <row r="1422" spans="1:1" x14ac:dyDescent="0.2">
      <c r="A1422" s="36" t="s">
        <v>121</v>
      </c>
    </row>
    <row r="1423" spans="1:1" x14ac:dyDescent="0.2">
      <c r="A1423" s="36" t="s">
        <v>121</v>
      </c>
    </row>
    <row r="1424" spans="1:1" x14ac:dyDescent="0.2">
      <c r="A1424" s="36" t="s">
        <v>121</v>
      </c>
    </row>
    <row r="1425" spans="1:1" x14ac:dyDescent="0.2">
      <c r="A1425" s="36" t="s">
        <v>121</v>
      </c>
    </row>
    <row r="1426" spans="1:1" x14ac:dyDescent="0.2">
      <c r="A1426" s="36" t="s">
        <v>121</v>
      </c>
    </row>
    <row r="1427" spans="1:1" x14ac:dyDescent="0.2">
      <c r="A1427" s="36" t="s">
        <v>121</v>
      </c>
    </row>
    <row r="1428" spans="1:1" x14ac:dyDescent="0.2">
      <c r="A1428" s="36" t="s">
        <v>121</v>
      </c>
    </row>
    <row r="1429" spans="1:1" x14ac:dyDescent="0.2">
      <c r="A1429" s="36" t="s">
        <v>121</v>
      </c>
    </row>
    <row r="1430" spans="1:1" x14ac:dyDescent="0.2">
      <c r="A1430" s="36" t="s">
        <v>121</v>
      </c>
    </row>
    <row r="1431" spans="1:1" x14ac:dyDescent="0.2">
      <c r="A1431" s="36" t="s">
        <v>121</v>
      </c>
    </row>
    <row r="1432" spans="1:1" x14ac:dyDescent="0.2">
      <c r="A1432" s="36" t="s">
        <v>121</v>
      </c>
    </row>
    <row r="1433" spans="1:1" x14ac:dyDescent="0.2">
      <c r="A1433" s="36" t="s">
        <v>121</v>
      </c>
    </row>
    <row r="1434" spans="1:1" x14ac:dyDescent="0.2">
      <c r="A1434" s="36" t="s">
        <v>121</v>
      </c>
    </row>
    <row r="1435" spans="1:1" x14ac:dyDescent="0.2">
      <c r="A1435" s="36" t="s">
        <v>121</v>
      </c>
    </row>
    <row r="1436" spans="1:1" x14ac:dyDescent="0.2">
      <c r="A1436" s="36" t="s">
        <v>121</v>
      </c>
    </row>
    <row r="1437" spans="1:1" x14ac:dyDescent="0.2">
      <c r="A1437" s="36" t="s">
        <v>121</v>
      </c>
    </row>
    <row r="1438" spans="1:1" x14ac:dyDescent="0.2">
      <c r="A1438" s="36" t="s">
        <v>121</v>
      </c>
    </row>
    <row r="1439" spans="1:1" x14ac:dyDescent="0.2">
      <c r="A1439" s="36" t="s">
        <v>121</v>
      </c>
    </row>
    <row r="1440" spans="1:1" x14ac:dyDescent="0.2">
      <c r="A1440" s="36" t="s">
        <v>121</v>
      </c>
    </row>
    <row r="1441" spans="1:1" x14ac:dyDescent="0.2">
      <c r="A1441" s="36" t="s">
        <v>121</v>
      </c>
    </row>
    <row r="1442" spans="1:1" x14ac:dyDescent="0.2">
      <c r="A1442" s="36" t="s">
        <v>121</v>
      </c>
    </row>
    <row r="1443" spans="1:1" x14ac:dyDescent="0.2">
      <c r="A1443" s="36" t="s">
        <v>121</v>
      </c>
    </row>
    <row r="1444" spans="1:1" x14ac:dyDescent="0.2">
      <c r="A1444" s="36" t="s">
        <v>121</v>
      </c>
    </row>
    <row r="1445" spans="1:1" x14ac:dyDescent="0.2">
      <c r="A1445" s="36" t="s">
        <v>121</v>
      </c>
    </row>
    <row r="1446" spans="1:1" x14ac:dyDescent="0.2">
      <c r="A1446" s="36" t="s">
        <v>121</v>
      </c>
    </row>
    <row r="1447" spans="1:1" x14ac:dyDescent="0.2">
      <c r="A1447" s="36" t="s">
        <v>121</v>
      </c>
    </row>
    <row r="1448" spans="1:1" x14ac:dyDescent="0.2">
      <c r="A1448" s="36" t="s">
        <v>121</v>
      </c>
    </row>
    <row r="1449" spans="1:1" x14ac:dyDescent="0.2">
      <c r="A1449" s="36" t="s">
        <v>121</v>
      </c>
    </row>
    <row r="1450" spans="1:1" x14ac:dyDescent="0.2">
      <c r="A1450" s="36" t="s">
        <v>121</v>
      </c>
    </row>
    <row r="1451" spans="1:1" x14ac:dyDescent="0.2">
      <c r="A1451" s="36" t="s">
        <v>121</v>
      </c>
    </row>
    <row r="1452" spans="1:1" x14ac:dyDescent="0.2">
      <c r="A1452" s="36" t="s">
        <v>121</v>
      </c>
    </row>
    <row r="1453" spans="1:1" x14ac:dyDescent="0.2">
      <c r="A1453" s="36" t="s">
        <v>121</v>
      </c>
    </row>
    <row r="1454" spans="1:1" x14ac:dyDescent="0.2">
      <c r="A1454" s="36" t="s">
        <v>121</v>
      </c>
    </row>
    <row r="1455" spans="1:1" x14ac:dyDescent="0.2">
      <c r="A1455" s="36" t="s">
        <v>121</v>
      </c>
    </row>
    <row r="1456" spans="1:1" x14ac:dyDescent="0.2">
      <c r="A1456" s="36" t="s">
        <v>121</v>
      </c>
    </row>
    <row r="1457" spans="1:1" x14ac:dyDescent="0.2">
      <c r="A1457" s="36" t="s">
        <v>121</v>
      </c>
    </row>
    <row r="1458" spans="1:1" x14ac:dyDescent="0.2">
      <c r="A1458" s="36" t="s">
        <v>121</v>
      </c>
    </row>
    <row r="1459" spans="1:1" x14ac:dyDescent="0.2">
      <c r="A1459" s="36" t="s">
        <v>121</v>
      </c>
    </row>
    <row r="1460" spans="1:1" x14ac:dyDescent="0.2">
      <c r="A1460" s="36" t="s">
        <v>121</v>
      </c>
    </row>
    <row r="1461" spans="1:1" x14ac:dyDescent="0.2">
      <c r="A1461" s="36" t="s">
        <v>121</v>
      </c>
    </row>
    <row r="1462" spans="1:1" x14ac:dyDescent="0.2">
      <c r="A1462" s="36" t="s">
        <v>121</v>
      </c>
    </row>
    <row r="1463" spans="1:1" x14ac:dyDescent="0.2">
      <c r="A1463" s="36" t="s">
        <v>121</v>
      </c>
    </row>
    <row r="1464" spans="1:1" x14ac:dyDescent="0.2">
      <c r="A1464" s="36" t="s">
        <v>121</v>
      </c>
    </row>
    <row r="1465" spans="1:1" x14ac:dyDescent="0.2">
      <c r="A1465" s="36" t="s">
        <v>121</v>
      </c>
    </row>
    <row r="1466" spans="1:1" x14ac:dyDescent="0.2">
      <c r="A1466" s="36" t="s">
        <v>121</v>
      </c>
    </row>
    <row r="1467" spans="1:1" x14ac:dyDescent="0.2">
      <c r="A1467" s="36" t="s">
        <v>121</v>
      </c>
    </row>
    <row r="1468" spans="1:1" x14ac:dyDescent="0.2">
      <c r="A1468" s="36" t="s">
        <v>121</v>
      </c>
    </row>
    <row r="1469" spans="1:1" x14ac:dyDescent="0.2">
      <c r="A1469" s="36" t="s">
        <v>121</v>
      </c>
    </row>
    <row r="1470" spans="1:1" x14ac:dyDescent="0.2">
      <c r="A1470" s="36" t="s">
        <v>121</v>
      </c>
    </row>
    <row r="1471" spans="1:1" x14ac:dyDescent="0.2">
      <c r="A1471" s="36" t="s">
        <v>121</v>
      </c>
    </row>
    <row r="1472" spans="1:1" x14ac:dyDescent="0.2">
      <c r="A1472" s="36" t="s">
        <v>121</v>
      </c>
    </row>
    <row r="1473" spans="1:1" x14ac:dyDescent="0.2">
      <c r="A1473" s="36" t="s">
        <v>121</v>
      </c>
    </row>
    <row r="1474" spans="1:1" x14ac:dyDescent="0.2">
      <c r="A1474" s="36" t="s">
        <v>121</v>
      </c>
    </row>
    <row r="1475" spans="1:1" x14ac:dyDescent="0.2">
      <c r="A1475" s="36" t="s">
        <v>121</v>
      </c>
    </row>
    <row r="1476" spans="1:1" x14ac:dyDescent="0.2">
      <c r="A1476" s="36" t="s">
        <v>121</v>
      </c>
    </row>
    <row r="1477" spans="1:1" x14ac:dyDescent="0.2">
      <c r="A1477" s="36" t="s">
        <v>121</v>
      </c>
    </row>
    <row r="1478" spans="1:1" x14ac:dyDescent="0.2">
      <c r="A1478" s="36" t="s">
        <v>121</v>
      </c>
    </row>
    <row r="1479" spans="1:1" x14ac:dyDescent="0.2">
      <c r="A1479" s="36" t="s">
        <v>121</v>
      </c>
    </row>
    <row r="1480" spans="1:1" x14ac:dyDescent="0.2">
      <c r="A1480" s="36" t="s">
        <v>121</v>
      </c>
    </row>
    <row r="1481" spans="1:1" x14ac:dyDescent="0.2">
      <c r="A1481" s="36" t="s">
        <v>121</v>
      </c>
    </row>
    <row r="1482" spans="1:1" x14ac:dyDescent="0.2">
      <c r="A1482" s="36" t="s">
        <v>121</v>
      </c>
    </row>
    <row r="1483" spans="1:1" x14ac:dyDescent="0.2">
      <c r="A1483" s="36" t="s">
        <v>121</v>
      </c>
    </row>
    <row r="1484" spans="1:1" x14ac:dyDescent="0.2">
      <c r="A1484" s="36" t="s">
        <v>121</v>
      </c>
    </row>
    <row r="1485" spans="1:1" x14ac:dyDescent="0.2">
      <c r="A1485" s="36" t="s">
        <v>121</v>
      </c>
    </row>
    <row r="1486" spans="1:1" x14ac:dyDescent="0.2">
      <c r="A1486" s="36" t="s">
        <v>121</v>
      </c>
    </row>
    <row r="1487" spans="1:1" x14ac:dyDescent="0.2">
      <c r="A1487" s="36" t="s">
        <v>121</v>
      </c>
    </row>
    <row r="1488" spans="1:1" x14ac:dyDescent="0.2">
      <c r="A1488" s="36" t="s">
        <v>121</v>
      </c>
    </row>
    <row r="1489" spans="1:1" x14ac:dyDescent="0.2">
      <c r="A1489" s="36" t="s">
        <v>121</v>
      </c>
    </row>
    <row r="1490" spans="1:1" x14ac:dyDescent="0.2">
      <c r="A1490" s="36" t="s">
        <v>121</v>
      </c>
    </row>
    <row r="1491" spans="1:1" x14ac:dyDescent="0.2">
      <c r="A1491" s="36" t="s">
        <v>121</v>
      </c>
    </row>
    <row r="1492" spans="1:1" x14ac:dyDescent="0.2">
      <c r="A1492" s="36" t="s">
        <v>121</v>
      </c>
    </row>
    <row r="1493" spans="1:1" x14ac:dyDescent="0.2">
      <c r="A1493" s="36" t="s">
        <v>121</v>
      </c>
    </row>
    <row r="1494" spans="1:1" x14ac:dyDescent="0.2">
      <c r="A1494" s="36" t="s">
        <v>121</v>
      </c>
    </row>
    <row r="1495" spans="1:1" x14ac:dyDescent="0.2">
      <c r="A1495" s="36" t="s">
        <v>121</v>
      </c>
    </row>
    <row r="1496" spans="1:1" x14ac:dyDescent="0.2">
      <c r="A1496" s="36" t="s">
        <v>121</v>
      </c>
    </row>
    <row r="1497" spans="1:1" x14ac:dyDescent="0.2">
      <c r="A1497" s="36" t="s">
        <v>121</v>
      </c>
    </row>
    <row r="1498" spans="1:1" x14ac:dyDescent="0.2">
      <c r="A1498" s="36" t="s">
        <v>121</v>
      </c>
    </row>
    <row r="1499" spans="1:1" x14ac:dyDescent="0.2">
      <c r="A1499" s="36" t="s">
        <v>121</v>
      </c>
    </row>
    <row r="1500" spans="1:1" x14ac:dyDescent="0.2">
      <c r="A1500" s="36" t="s">
        <v>121</v>
      </c>
    </row>
    <row r="1501" spans="1:1" x14ac:dyDescent="0.2">
      <c r="A1501" s="36" t="s">
        <v>121</v>
      </c>
    </row>
    <row r="1502" spans="1:1" x14ac:dyDescent="0.2">
      <c r="A1502" s="36" t="s">
        <v>121</v>
      </c>
    </row>
    <row r="1503" spans="1:1" x14ac:dyDescent="0.2">
      <c r="A1503" s="36" t="s">
        <v>121</v>
      </c>
    </row>
    <row r="1504" spans="1:1" x14ac:dyDescent="0.2">
      <c r="A1504" s="36" t="s">
        <v>121</v>
      </c>
    </row>
    <row r="1505" spans="1:1" x14ac:dyDescent="0.2">
      <c r="A1505" s="36" t="s">
        <v>121</v>
      </c>
    </row>
    <row r="1506" spans="1:1" x14ac:dyDescent="0.2">
      <c r="A1506" s="36" t="s">
        <v>121</v>
      </c>
    </row>
    <row r="1507" spans="1:1" x14ac:dyDescent="0.2">
      <c r="A1507" s="36" t="s">
        <v>121</v>
      </c>
    </row>
    <row r="1508" spans="1:1" x14ac:dyDescent="0.2">
      <c r="A1508" s="36" t="s">
        <v>121</v>
      </c>
    </row>
    <row r="1509" spans="1:1" x14ac:dyDescent="0.2">
      <c r="A1509" s="36" t="s">
        <v>121</v>
      </c>
    </row>
    <row r="1510" spans="1:1" x14ac:dyDescent="0.2">
      <c r="A1510" s="36" t="s">
        <v>121</v>
      </c>
    </row>
    <row r="1511" spans="1:1" x14ac:dyDescent="0.2">
      <c r="A1511" s="36" t="s">
        <v>121</v>
      </c>
    </row>
    <row r="1512" spans="1:1" x14ac:dyDescent="0.2">
      <c r="A1512" s="36" t="s">
        <v>121</v>
      </c>
    </row>
    <row r="1513" spans="1:1" x14ac:dyDescent="0.2">
      <c r="A1513" s="36" t="s">
        <v>121</v>
      </c>
    </row>
    <row r="1514" spans="1:1" x14ac:dyDescent="0.2">
      <c r="A1514" s="36" t="s">
        <v>121</v>
      </c>
    </row>
    <row r="1515" spans="1:1" x14ac:dyDescent="0.2">
      <c r="A1515" s="36" t="s">
        <v>121</v>
      </c>
    </row>
    <row r="1516" spans="1:1" x14ac:dyDescent="0.2">
      <c r="A1516" s="36" t="s">
        <v>121</v>
      </c>
    </row>
    <row r="1517" spans="1:1" x14ac:dyDescent="0.2">
      <c r="A1517" s="36" t="s">
        <v>121</v>
      </c>
    </row>
    <row r="1518" spans="1:1" x14ac:dyDescent="0.2">
      <c r="A1518" s="36" t="s">
        <v>121</v>
      </c>
    </row>
    <row r="1519" spans="1:1" x14ac:dyDescent="0.2">
      <c r="A1519" s="36" t="s">
        <v>121</v>
      </c>
    </row>
    <row r="1520" spans="1:1" x14ac:dyDescent="0.2">
      <c r="A1520" s="36" t="s">
        <v>121</v>
      </c>
    </row>
    <row r="1521" spans="1:1" x14ac:dyDescent="0.2">
      <c r="A1521" s="36" t="s">
        <v>121</v>
      </c>
    </row>
    <row r="1522" spans="1:1" x14ac:dyDescent="0.2">
      <c r="A1522" s="36" t="s">
        <v>121</v>
      </c>
    </row>
    <row r="1523" spans="1:1" x14ac:dyDescent="0.2">
      <c r="A1523" s="36" t="s">
        <v>121</v>
      </c>
    </row>
    <row r="1524" spans="1:1" x14ac:dyDescent="0.2">
      <c r="A1524" s="36" t="s">
        <v>121</v>
      </c>
    </row>
    <row r="1525" spans="1:1" x14ac:dyDescent="0.2">
      <c r="A1525" s="36" t="s">
        <v>121</v>
      </c>
    </row>
    <row r="1526" spans="1:1" x14ac:dyDescent="0.2">
      <c r="A1526" s="36" t="s">
        <v>121</v>
      </c>
    </row>
    <row r="1527" spans="1:1" x14ac:dyDescent="0.2">
      <c r="A1527" s="36" t="s">
        <v>121</v>
      </c>
    </row>
    <row r="1528" spans="1:1" x14ac:dyDescent="0.2">
      <c r="A1528" s="36" t="s">
        <v>121</v>
      </c>
    </row>
    <row r="1529" spans="1:1" x14ac:dyDescent="0.2">
      <c r="A1529" s="36" t="s">
        <v>121</v>
      </c>
    </row>
    <row r="1530" spans="1:1" x14ac:dyDescent="0.2">
      <c r="A1530" s="36" t="s">
        <v>121</v>
      </c>
    </row>
    <row r="1531" spans="1:1" x14ac:dyDescent="0.2">
      <c r="A1531" s="36" t="s">
        <v>121</v>
      </c>
    </row>
    <row r="1532" spans="1:1" x14ac:dyDescent="0.2">
      <c r="A1532" s="36" t="s">
        <v>121</v>
      </c>
    </row>
    <row r="1533" spans="1:1" x14ac:dyDescent="0.2">
      <c r="A1533" s="36" t="s">
        <v>121</v>
      </c>
    </row>
    <row r="1534" spans="1:1" x14ac:dyDescent="0.2">
      <c r="A1534" s="36" t="s">
        <v>121</v>
      </c>
    </row>
    <row r="1535" spans="1:1" x14ac:dyDescent="0.2">
      <c r="A1535" s="36" t="s">
        <v>121</v>
      </c>
    </row>
    <row r="1536" spans="1:1" x14ac:dyDescent="0.2">
      <c r="A1536" s="36" t="s">
        <v>121</v>
      </c>
    </row>
    <row r="1537" spans="1:1" x14ac:dyDescent="0.2">
      <c r="A1537" s="36" t="s">
        <v>121</v>
      </c>
    </row>
    <row r="1538" spans="1:1" x14ac:dyDescent="0.2">
      <c r="A1538" s="36" t="s">
        <v>121</v>
      </c>
    </row>
    <row r="1539" spans="1:1" x14ac:dyDescent="0.2">
      <c r="A1539" s="36" t="s">
        <v>121</v>
      </c>
    </row>
    <row r="1540" spans="1:1" x14ac:dyDescent="0.2">
      <c r="A1540" s="36" t="s">
        <v>121</v>
      </c>
    </row>
    <row r="1541" spans="1:1" x14ac:dyDescent="0.2">
      <c r="A1541" s="36" t="s">
        <v>121</v>
      </c>
    </row>
    <row r="1542" spans="1:1" x14ac:dyDescent="0.2">
      <c r="A1542" s="36" t="s">
        <v>121</v>
      </c>
    </row>
    <row r="1543" spans="1:1" x14ac:dyDescent="0.2">
      <c r="A1543" s="36" t="s">
        <v>121</v>
      </c>
    </row>
    <row r="1544" spans="1:1" x14ac:dyDescent="0.2">
      <c r="A1544" s="36" t="s">
        <v>121</v>
      </c>
    </row>
    <row r="1545" spans="1:1" x14ac:dyDescent="0.2">
      <c r="A1545" s="36" t="s">
        <v>121</v>
      </c>
    </row>
    <row r="1546" spans="1:1" x14ac:dyDescent="0.2">
      <c r="A1546" s="36" t="s">
        <v>121</v>
      </c>
    </row>
    <row r="1547" spans="1:1" x14ac:dyDescent="0.2">
      <c r="A1547" s="36" t="s">
        <v>121</v>
      </c>
    </row>
    <row r="1548" spans="1:1" x14ac:dyDescent="0.2">
      <c r="A1548" s="36" t="s">
        <v>121</v>
      </c>
    </row>
    <row r="1549" spans="1:1" x14ac:dyDescent="0.2">
      <c r="A1549" s="36" t="s">
        <v>121</v>
      </c>
    </row>
    <row r="1550" spans="1:1" x14ac:dyDescent="0.2">
      <c r="A1550" s="36" t="s">
        <v>121</v>
      </c>
    </row>
    <row r="1551" spans="1:1" x14ac:dyDescent="0.2">
      <c r="A1551" s="36" t="s">
        <v>121</v>
      </c>
    </row>
    <row r="1552" spans="1:1" x14ac:dyDescent="0.2">
      <c r="A1552" s="36" t="s">
        <v>121</v>
      </c>
    </row>
    <row r="1553" spans="1:1" x14ac:dyDescent="0.2">
      <c r="A1553" s="36" t="s">
        <v>121</v>
      </c>
    </row>
    <row r="1554" spans="1:1" x14ac:dyDescent="0.2">
      <c r="A1554" s="36" t="s">
        <v>121</v>
      </c>
    </row>
    <row r="1555" spans="1:1" x14ac:dyDescent="0.2">
      <c r="A1555" s="36" t="s">
        <v>121</v>
      </c>
    </row>
    <row r="1556" spans="1:1" x14ac:dyDescent="0.2">
      <c r="A1556" s="36" t="s">
        <v>121</v>
      </c>
    </row>
    <row r="1557" spans="1:1" x14ac:dyDescent="0.2">
      <c r="A1557" s="36" t="s">
        <v>121</v>
      </c>
    </row>
    <row r="1558" spans="1:1" x14ac:dyDescent="0.2">
      <c r="A1558" s="36" t="s">
        <v>121</v>
      </c>
    </row>
    <row r="1559" spans="1:1" x14ac:dyDescent="0.2">
      <c r="A1559" s="36" t="s">
        <v>121</v>
      </c>
    </row>
    <row r="1560" spans="1:1" x14ac:dyDescent="0.2">
      <c r="A1560" s="36" t="s">
        <v>121</v>
      </c>
    </row>
    <row r="1561" spans="1:1" x14ac:dyDescent="0.2">
      <c r="A1561" s="36" t="s">
        <v>121</v>
      </c>
    </row>
    <row r="1562" spans="1:1" x14ac:dyDescent="0.2">
      <c r="A1562" s="36" t="s">
        <v>121</v>
      </c>
    </row>
    <row r="1563" spans="1:1" x14ac:dyDescent="0.2">
      <c r="A1563" s="36" t="s">
        <v>121</v>
      </c>
    </row>
    <row r="1564" spans="1:1" x14ac:dyDescent="0.2">
      <c r="A1564" s="36" t="s">
        <v>121</v>
      </c>
    </row>
    <row r="1565" spans="1:1" x14ac:dyDescent="0.2">
      <c r="A1565" s="36" t="s">
        <v>121</v>
      </c>
    </row>
    <row r="1566" spans="1:1" x14ac:dyDescent="0.2">
      <c r="A1566" s="36" t="s">
        <v>121</v>
      </c>
    </row>
    <row r="1567" spans="1:1" x14ac:dyDescent="0.2">
      <c r="A1567" s="36" t="s">
        <v>121</v>
      </c>
    </row>
    <row r="1568" spans="1:1" x14ac:dyDescent="0.2">
      <c r="A1568" s="36" t="s">
        <v>121</v>
      </c>
    </row>
    <row r="1569" spans="1:1" x14ac:dyDescent="0.2">
      <c r="A1569" s="36" t="s">
        <v>121</v>
      </c>
    </row>
    <row r="1570" spans="1:1" x14ac:dyDescent="0.2">
      <c r="A1570" s="36" t="s">
        <v>121</v>
      </c>
    </row>
    <row r="1571" spans="1:1" x14ac:dyDescent="0.2">
      <c r="A1571" s="36" t="s">
        <v>121</v>
      </c>
    </row>
    <row r="1572" spans="1:1" x14ac:dyDescent="0.2">
      <c r="A1572" s="36" t="s">
        <v>121</v>
      </c>
    </row>
    <row r="1573" spans="1:1" x14ac:dyDescent="0.2">
      <c r="A1573" s="36" t="s">
        <v>121</v>
      </c>
    </row>
    <row r="1574" spans="1:1" x14ac:dyDescent="0.2">
      <c r="A1574" s="36" t="s">
        <v>121</v>
      </c>
    </row>
    <row r="1575" spans="1:1" x14ac:dyDescent="0.2">
      <c r="A1575" s="36" t="s">
        <v>121</v>
      </c>
    </row>
    <row r="1576" spans="1:1" x14ac:dyDescent="0.2">
      <c r="A1576" s="36" t="s">
        <v>121</v>
      </c>
    </row>
    <row r="1577" spans="1:1" x14ac:dyDescent="0.2">
      <c r="A1577" s="36" t="s">
        <v>121</v>
      </c>
    </row>
    <row r="1578" spans="1:1" x14ac:dyDescent="0.2">
      <c r="A1578" s="36" t="s">
        <v>121</v>
      </c>
    </row>
    <row r="1579" spans="1:1" x14ac:dyDescent="0.2">
      <c r="A1579" s="36" t="s">
        <v>121</v>
      </c>
    </row>
    <row r="1580" spans="1:1" x14ac:dyDescent="0.2">
      <c r="A1580" s="36" t="s">
        <v>121</v>
      </c>
    </row>
    <row r="1581" spans="1:1" x14ac:dyDescent="0.2">
      <c r="A1581" s="36" t="s">
        <v>121</v>
      </c>
    </row>
    <row r="1582" spans="1:1" x14ac:dyDescent="0.2">
      <c r="A1582" s="36" t="s">
        <v>121</v>
      </c>
    </row>
    <row r="1583" spans="1:1" x14ac:dyDescent="0.2">
      <c r="A1583" s="36" t="s">
        <v>121</v>
      </c>
    </row>
    <row r="1584" spans="1:1" x14ac:dyDescent="0.2">
      <c r="A1584" s="36" t="s">
        <v>121</v>
      </c>
    </row>
    <row r="1585" spans="1:1" x14ac:dyDescent="0.2">
      <c r="A1585" s="36" t="s">
        <v>121</v>
      </c>
    </row>
    <row r="1586" spans="1:1" x14ac:dyDescent="0.2">
      <c r="A1586" s="36" t="s">
        <v>121</v>
      </c>
    </row>
    <row r="1587" spans="1:1" x14ac:dyDescent="0.2">
      <c r="A1587" s="36" t="s">
        <v>121</v>
      </c>
    </row>
    <row r="1588" spans="1:1" x14ac:dyDescent="0.2">
      <c r="A1588" s="36" t="s">
        <v>121</v>
      </c>
    </row>
    <row r="1589" spans="1:1" x14ac:dyDescent="0.2">
      <c r="A1589" s="36" t="s">
        <v>121</v>
      </c>
    </row>
    <row r="1590" spans="1:1" x14ac:dyDescent="0.2">
      <c r="A1590" s="36" t="s">
        <v>121</v>
      </c>
    </row>
    <row r="1591" spans="1:1" x14ac:dyDescent="0.2">
      <c r="A1591" s="36" t="s">
        <v>121</v>
      </c>
    </row>
    <row r="1592" spans="1:1" x14ac:dyDescent="0.2">
      <c r="A1592" s="36" t="s">
        <v>121</v>
      </c>
    </row>
    <row r="1593" spans="1:1" x14ac:dyDescent="0.2">
      <c r="A1593" s="36" t="s">
        <v>121</v>
      </c>
    </row>
    <row r="1594" spans="1:1" x14ac:dyDescent="0.2">
      <c r="A1594" s="36" t="s">
        <v>121</v>
      </c>
    </row>
    <row r="1595" spans="1:1" x14ac:dyDescent="0.2">
      <c r="A1595" s="36" t="s">
        <v>121</v>
      </c>
    </row>
    <row r="1596" spans="1:1" x14ac:dyDescent="0.2">
      <c r="A1596" s="36" t="s">
        <v>121</v>
      </c>
    </row>
    <row r="1597" spans="1:1" x14ac:dyDescent="0.2">
      <c r="A1597" s="36" t="s">
        <v>121</v>
      </c>
    </row>
    <row r="1598" spans="1:1" x14ac:dyDescent="0.2">
      <c r="A1598" s="36" t="s">
        <v>121</v>
      </c>
    </row>
    <row r="1599" spans="1:1" x14ac:dyDescent="0.2">
      <c r="A1599" s="36" t="s">
        <v>121</v>
      </c>
    </row>
    <row r="1600" spans="1:1" x14ac:dyDescent="0.2">
      <c r="A1600" s="36" t="s">
        <v>121</v>
      </c>
    </row>
    <row r="1601" spans="1:1" x14ac:dyDescent="0.2">
      <c r="A1601" s="36" t="s">
        <v>121</v>
      </c>
    </row>
    <row r="1602" spans="1:1" x14ac:dyDescent="0.2">
      <c r="A1602" s="36" t="s">
        <v>121</v>
      </c>
    </row>
    <row r="1603" spans="1:1" x14ac:dyDescent="0.2">
      <c r="A1603" s="36" t="s">
        <v>121</v>
      </c>
    </row>
    <row r="1604" spans="1:1" x14ac:dyDescent="0.2">
      <c r="A1604" s="36" t="s">
        <v>121</v>
      </c>
    </row>
    <row r="1605" spans="1:1" x14ac:dyDescent="0.2">
      <c r="A1605" s="36" t="s">
        <v>121</v>
      </c>
    </row>
    <row r="1606" spans="1:1" x14ac:dyDescent="0.2">
      <c r="A1606" s="36" t="s">
        <v>121</v>
      </c>
    </row>
    <row r="1607" spans="1:1" x14ac:dyDescent="0.2">
      <c r="A1607" s="36" t="s">
        <v>121</v>
      </c>
    </row>
    <row r="1608" spans="1:1" x14ac:dyDescent="0.2">
      <c r="A1608" s="36" t="s">
        <v>121</v>
      </c>
    </row>
    <row r="1609" spans="1:1" x14ac:dyDescent="0.2">
      <c r="A1609" s="36" t="s">
        <v>121</v>
      </c>
    </row>
    <row r="1610" spans="1:1" x14ac:dyDescent="0.2">
      <c r="A1610" s="36" t="s">
        <v>121</v>
      </c>
    </row>
    <row r="1611" spans="1:1" x14ac:dyDescent="0.2">
      <c r="A1611" s="36" t="s">
        <v>121</v>
      </c>
    </row>
    <row r="1612" spans="1:1" x14ac:dyDescent="0.2">
      <c r="A1612" s="36" t="s">
        <v>121</v>
      </c>
    </row>
    <row r="1613" spans="1:1" x14ac:dyDescent="0.2">
      <c r="A1613" s="36" t="s">
        <v>121</v>
      </c>
    </row>
    <row r="1614" spans="1:1" x14ac:dyDescent="0.2">
      <c r="A1614" s="36" t="s">
        <v>121</v>
      </c>
    </row>
    <row r="1615" spans="1:1" x14ac:dyDescent="0.2">
      <c r="A1615" s="36" t="s">
        <v>121</v>
      </c>
    </row>
    <row r="1616" spans="1:1" x14ac:dyDescent="0.2">
      <c r="A1616" s="36" t="s">
        <v>121</v>
      </c>
    </row>
    <row r="1617" spans="1:1" x14ac:dyDescent="0.2">
      <c r="A1617" s="36" t="s">
        <v>121</v>
      </c>
    </row>
    <row r="1618" spans="1:1" x14ac:dyDescent="0.2">
      <c r="A1618" s="36" t="s">
        <v>121</v>
      </c>
    </row>
    <row r="1619" spans="1:1" x14ac:dyDescent="0.2">
      <c r="A1619" s="36" t="s">
        <v>121</v>
      </c>
    </row>
    <row r="1620" spans="1:1" x14ac:dyDescent="0.2">
      <c r="A1620" s="36" t="s">
        <v>121</v>
      </c>
    </row>
    <row r="1621" spans="1:1" x14ac:dyDescent="0.2">
      <c r="A1621" s="36" t="s">
        <v>121</v>
      </c>
    </row>
    <row r="1622" spans="1:1" x14ac:dyDescent="0.2">
      <c r="A1622" s="36" t="s">
        <v>121</v>
      </c>
    </row>
    <row r="1623" spans="1:1" x14ac:dyDescent="0.2">
      <c r="A1623" s="36" t="s">
        <v>121</v>
      </c>
    </row>
    <row r="1624" spans="1:1" x14ac:dyDescent="0.2">
      <c r="A1624" s="36" t="s">
        <v>121</v>
      </c>
    </row>
    <row r="1625" spans="1:1" x14ac:dyDescent="0.2">
      <c r="A1625" s="36" t="s">
        <v>121</v>
      </c>
    </row>
    <row r="1626" spans="1:1" x14ac:dyDescent="0.2">
      <c r="A1626" s="36" t="s">
        <v>121</v>
      </c>
    </row>
    <row r="1627" spans="1:1" x14ac:dyDescent="0.2">
      <c r="A1627" s="36" t="s">
        <v>121</v>
      </c>
    </row>
    <row r="1628" spans="1:1" x14ac:dyDescent="0.2">
      <c r="A1628" s="36" t="s">
        <v>121</v>
      </c>
    </row>
    <row r="1629" spans="1:1" x14ac:dyDescent="0.2">
      <c r="A1629" s="36" t="s">
        <v>121</v>
      </c>
    </row>
    <row r="1630" spans="1:1" x14ac:dyDescent="0.2">
      <c r="A1630" s="36" t="s">
        <v>121</v>
      </c>
    </row>
    <row r="1631" spans="1:1" x14ac:dyDescent="0.2">
      <c r="A1631" s="36" t="s">
        <v>121</v>
      </c>
    </row>
    <row r="1632" spans="1:1" x14ac:dyDescent="0.2">
      <c r="A1632" s="36" t="s">
        <v>121</v>
      </c>
    </row>
    <row r="1633" spans="1:1" x14ac:dyDescent="0.2">
      <c r="A1633" s="36" t="s">
        <v>121</v>
      </c>
    </row>
    <row r="1634" spans="1:1" x14ac:dyDescent="0.2">
      <c r="A1634" s="36" t="s">
        <v>121</v>
      </c>
    </row>
    <row r="1635" spans="1:1" x14ac:dyDescent="0.2">
      <c r="A1635" s="36" t="s">
        <v>121</v>
      </c>
    </row>
    <row r="1636" spans="1:1" x14ac:dyDescent="0.2">
      <c r="A1636" s="36" t="s">
        <v>121</v>
      </c>
    </row>
    <row r="1637" spans="1:1" x14ac:dyDescent="0.2">
      <c r="A1637" s="36" t="s">
        <v>121</v>
      </c>
    </row>
    <row r="1638" spans="1:1" x14ac:dyDescent="0.2">
      <c r="A1638" s="36" t="s">
        <v>121</v>
      </c>
    </row>
    <row r="1639" spans="1:1" x14ac:dyDescent="0.2">
      <c r="A1639" s="36" t="s">
        <v>121</v>
      </c>
    </row>
    <row r="1640" spans="1:1" x14ac:dyDescent="0.2">
      <c r="A1640" s="36" t="s">
        <v>121</v>
      </c>
    </row>
    <row r="1641" spans="1:1" x14ac:dyDescent="0.2">
      <c r="A1641" s="36" t="s">
        <v>121</v>
      </c>
    </row>
    <row r="1642" spans="1:1" x14ac:dyDescent="0.2">
      <c r="A1642" s="36" t="s">
        <v>121</v>
      </c>
    </row>
    <row r="1643" spans="1:1" x14ac:dyDescent="0.2">
      <c r="A1643" s="36" t="s">
        <v>121</v>
      </c>
    </row>
    <row r="1644" spans="1:1" x14ac:dyDescent="0.2">
      <c r="A1644" s="36" t="s">
        <v>121</v>
      </c>
    </row>
    <row r="1645" spans="1:1" x14ac:dyDescent="0.2">
      <c r="A1645" s="36" t="s">
        <v>121</v>
      </c>
    </row>
    <row r="1646" spans="1:1" x14ac:dyDescent="0.2">
      <c r="A1646" s="36" t="s">
        <v>121</v>
      </c>
    </row>
    <row r="1647" spans="1:1" x14ac:dyDescent="0.2">
      <c r="A1647" s="36" t="s">
        <v>121</v>
      </c>
    </row>
    <row r="1648" spans="1:1" x14ac:dyDescent="0.2">
      <c r="A1648" s="36" t="s">
        <v>121</v>
      </c>
    </row>
    <row r="1649" spans="1:1" x14ac:dyDescent="0.2">
      <c r="A1649" s="36" t="s">
        <v>121</v>
      </c>
    </row>
    <row r="1650" spans="1:1" x14ac:dyDescent="0.2">
      <c r="A1650" s="36" t="s">
        <v>121</v>
      </c>
    </row>
    <row r="1651" spans="1:1" x14ac:dyDescent="0.2">
      <c r="A1651" s="36" t="s">
        <v>121</v>
      </c>
    </row>
    <row r="1652" spans="1:1" x14ac:dyDescent="0.2">
      <c r="A1652" s="36" t="s">
        <v>121</v>
      </c>
    </row>
    <row r="1653" spans="1:1" x14ac:dyDescent="0.2">
      <c r="A1653" s="36" t="s">
        <v>121</v>
      </c>
    </row>
    <row r="1654" spans="1:1" x14ac:dyDescent="0.2">
      <c r="A1654" s="36" t="s">
        <v>121</v>
      </c>
    </row>
    <row r="1655" spans="1:1" x14ac:dyDescent="0.2">
      <c r="A1655" s="36" t="s">
        <v>121</v>
      </c>
    </row>
    <row r="1656" spans="1:1" x14ac:dyDescent="0.2">
      <c r="A1656" s="36" t="s">
        <v>121</v>
      </c>
    </row>
    <row r="1657" spans="1:1" x14ac:dyDescent="0.2">
      <c r="A1657" s="36" t="s">
        <v>121</v>
      </c>
    </row>
    <row r="1658" spans="1:1" x14ac:dyDescent="0.2">
      <c r="A1658" s="36" t="s">
        <v>121</v>
      </c>
    </row>
    <row r="1659" spans="1:1" x14ac:dyDescent="0.2">
      <c r="A1659" s="36" t="s">
        <v>121</v>
      </c>
    </row>
    <row r="1660" spans="1:1" x14ac:dyDescent="0.2">
      <c r="A1660" s="36" t="s">
        <v>121</v>
      </c>
    </row>
    <row r="1661" spans="1:1" x14ac:dyDescent="0.2">
      <c r="A1661" s="36" t="s">
        <v>121</v>
      </c>
    </row>
    <row r="1662" spans="1:1" x14ac:dyDescent="0.2">
      <c r="A1662" s="36" t="s">
        <v>121</v>
      </c>
    </row>
    <row r="1663" spans="1:1" x14ac:dyDescent="0.2">
      <c r="A1663" s="36" t="s">
        <v>121</v>
      </c>
    </row>
    <row r="1664" spans="1:1" x14ac:dyDescent="0.2">
      <c r="A1664" s="36" t="s">
        <v>121</v>
      </c>
    </row>
    <row r="1665" spans="1:1" x14ac:dyDescent="0.2">
      <c r="A1665" s="36" t="s">
        <v>121</v>
      </c>
    </row>
    <row r="1666" spans="1:1" x14ac:dyDescent="0.2">
      <c r="A1666" s="36" t="s">
        <v>121</v>
      </c>
    </row>
    <row r="1667" spans="1:1" x14ac:dyDescent="0.2">
      <c r="A1667" s="36" t="s">
        <v>121</v>
      </c>
    </row>
    <row r="1668" spans="1:1" x14ac:dyDescent="0.2">
      <c r="A1668" s="36" t="s">
        <v>121</v>
      </c>
    </row>
    <row r="1669" spans="1:1" x14ac:dyDescent="0.2">
      <c r="A1669" s="36" t="s">
        <v>121</v>
      </c>
    </row>
    <row r="1670" spans="1:1" x14ac:dyDescent="0.2">
      <c r="A1670" s="36" t="s">
        <v>121</v>
      </c>
    </row>
    <row r="1671" spans="1:1" x14ac:dyDescent="0.2">
      <c r="A1671" s="36" t="s">
        <v>121</v>
      </c>
    </row>
    <row r="1672" spans="1:1" x14ac:dyDescent="0.2">
      <c r="A1672" s="36" t="s">
        <v>121</v>
      </c>
    </row>
    <row r="1673" spans="1:1" x14ac:dyDescent="0.2">
      <c r="A1673" s="36" t="s">
        <v>121</v>
      </c>
    </row>
    <row r="1674" spans="1:1" x14ac:dyDescent="0.2">
      <c r="A1674" s="36" t="s">
        <v>121</v>
      </c>
    </row>
    <row r="1675" spans="1:1" x14ac:dyDescent="0.2">
      <c r="A1675" s="36" t="s">
        <v>121</v>
      </c>
    </row>
    <row r="1676" spans="1:1" x14ac:dyDescent="0.2">
      <c r="A1676" s="36" t="s">
        <v>121</v>
      </c>
    </row>
    <row r="1677" spans="1:1" x14ac:dyDescent="0.2">
      <c r="A1677" s="36" t="s">
        <v>121</v>
      </c>
    </row>
    <row r="1678" spans="1:1" x14ac:dyDescent="0.2">
      <c r="A1678" s="36" t="s">
        <v>121</v>
      </c>
    </row>
    <row r="1679" spans="1:1" x14ac:dyDescent="0.2">
      <c r="A1679" s="36" t="s">
        <v>121</v>
      </c>
    </row>
    <row r="1680" spans="1:1" x14ac:dyDescent="0.2">
      <c r="A1680" s="36" t="s">
        <v>121</v>
      </c>
    </row>
    <row r="1681" spans="1:1" x14ac:dyDescent="0.2">
      <c r="A1681" s="36" t="s">
        <v>121</v>
      </c>
    </row>
    <row r="1682" spans="1:1" x14ac:dyDescent="0.2">
      <c r="A1682" s="36" t="s">
        <v>121</v>
      </c>
    </row>
    <row r="1683" spans="1:1" x14ac:dyDescent="0.2">
      <c r="A1683" s="36" t="s">
        <v>121</v>
      </c>
    </row>
    <row r="1684" spans="1:1" x14ac:dyDescent="0.2">
      <c r="A1684" s="36" t="s">
        <v>121</v>
      </c>
    </row>
    <row r="1685" spans="1:1" x14ac:dyDescent="0.2">
      <c r="A1685" s="36" t="s">
        <v>121</v>
      </c>
    </row>
    <row r="1686" spans="1:1" x14ac:dyDescent="0.2">
      <c r="A1686" s="36" t="s">
        <v>121</v>
      </c>
    </row>
    <row r="1687" spans="1:1" x14ac:dyDescent="0.2">
      <c r="A1687" s="36" t="s">
        <v>121</v>
      </c>
    </row>
    <row r="1688" spans="1:1" x14ac:dyDescent="0.2">
      <c r="A1688" s="36" t="s">
        <v>121</v>
      </c>
    </row>
    <row r="1689" spans="1:1" x14ac:dyDescent="0.2">
      <c r="A1689" s="36" t="s">
        <v>121</v>
      </c>
    </row>
    <row r="1690" spans="1:1" x14ac:dyDescent="0.2">
      <c r="A1690" s="36" t="s">
        <v>121</v>
      </c>
    </row>
    <row r="1691" spans="1:1" x14ac:dyDescent="0.2">
      <c r="A1691" s="36" t="s">
        <v>121</v>
      </c>
    </row>
    <row r="1692" spans="1:1" x14ac:dyDescent="0.2">
      <c r="A1692" s="36" t="s">
        <v>121</v>
      </c>
    </row>
    <row r="1693" spans="1:1" x14ac:dyDescent="0.2">
      <c r="A1693" s="36" t="s">
        <v>121</v>
      </c>
    </row>
    <row r="1694" spans="1:1" x14ac:dyDescent="0.2">
      <c r="A1694" s="36" t="s">
        <v>121</v>
      </c>
    </row>
    <row r="1695" spans="1:1" x14ac:dyDescent="0.2">
      <c r="A1695" s="36" t="s">
        <v>121</v>
      </c>
    </row>
    <row r="1696" spans="1:1" x14ac:dyDescent="0.2">
      <c r="A1696" s="36" t="s">
        <v>121</v>
      </c>
    </row>
    <row r="1697" spans="1:1" x14ac:dyDescent="0.2">
      <c r="A1697" s="36" t="s">
        <v>121</v>
      </c>
    </row>
    <row r="1698" spans="1:1" x14ac:dyDescent="0.2">
      <c r="A1698" s="36" t="s">
        <v>121</v>
      </c>
    </row>
    <row r="1699" spans="1:1" x14ac:dyDescent="0.2">
      <c r="A1699" s="36" t="s">
        <v>121</v>
      </c>
    </row>
    <row r="1700" spans="1:1" x14ac:dyDescent="0.2">
      <c r="A1700" s="36" t="s">
        <v>121</v>
      </c>
    </row>
    <row r="1701" spans="1:1" x14ac:dyDescent="0.2">
      <c r="A1701" s="36" t="s">
        <v>121</v>
      </c>
    </row>
    <row r="1702" spans="1:1" x14ac:dyDescent="0.2">
      <c r="A1702" s="36" t="s">
        <v>121</v>
      </c>
    </row>
    <row r="1703" spans="1:1" x14ac:dyDescent="0.2">
      <c r="A1703" s="36" t="s">
        <v>121</v>
      </c>
    </row>
    <row r="1704" spans="1:1" x14ac:dyDescent="0.2">
      <c r="A1704" s="36" t="s">
        <v>121</v>
      </c>
    </row>
    <row r="1705" spans="1:1" x14ac:dyDescent="0.2">
      <c r="A1705" s="36" t="s">
        <v>121</v>
      </c>
    </row>
    <row r="1706" spans="1:1" x14ac:dyDescent="0.2">
      <c r="A1706" s="36" t="s">
        <v>121</v>
      </c>
    </row>
    <row r="1707" spans="1:1" x14ac:dyDescent="0.2">
      <c r="A1707" s="36" t="s">
        <v>121</v>
      </c>
    </row>
    <row r="1708" spans="1:1" x14ac:dyDescent="0.2">
      <c r="A1708" s="36" t="s">
        <v>121</v>
      </c>
    </row>
    <row r="1709" spans="1:1" x14ac:dyDescent="0.2">
      <c r="A1709" s="36" t="s">
        <v>121</v>
      </c>
    </row>
    <row r="1710" spans="1:1" x14ac:dyDescent="0.2">
      <c r="A1710" s="36" t="s">
        <v>121</v>
      </c>
    </row>
    <row r="1711" spans="1:1" x14ac:dyDescent="0.2">
      <c r="A1711" s="36" t="s">
        <v>121</v>
      </c>
    </row>
    <row r="1712" spans="1:1" x14ac:dyDescent="0.2">
      <c r="A1712" s="36" t="s">
        <v>121</v>
      </c>
    </row>
    <row r="1713" spans="1:1" x14ac:dyDescent="0.2">
      <c r="A1713" s="36" t="s">
        <v>121</v>
      </c>
    </row>
    <row r="1714" spans="1:1" x14ac:dyDescent="0.2">
      <c r="A1714" s="36" t="s">
        <v>121</v>
      </c>
    </row>
    <row r="1715" spans="1:1" x14ac:dyDescent="0.2">
      <c r="A1715" s="36" t="s">
        <v>121</v>
      </c>
    </row>
    <row r="1716" spans="1:1" x14ac:dyDescent="0.2">
      <c r="A1716" s="36" t="s">
        <v>121</v>
      </c>
    </row>
    <row r="1717" spans="1:1" x14ac:dyDescent="0.2">
      <c r="A1717" s="36" t="s">
        <v>121</v>
      </c>
    </row>
    <row r="1718" spans="1:1" x14ac:dyDescent="0.2">
      <c r="A1718" s="36" t="s">
        <v>121</v>
      </c>
    </row>
    <row r="1719" spans="1:1" x14ac:dyDescent="0.2">
      <c r="A1719" s="36" t="s">
        <v>121</v>
      </c>
    </row>
    <row r="1720" spans="1:1" x14ac:dyDescent="0.2">
      <c r="A1720" s="36" t="s">
        <v>121</v>
      </c>
    </row>
    <row r="1721" spans="1:1" x14ac:dyDescent="0.2">
      <c r="A1721" s="36" t="s">
        <v>121</v>
      </c>
    </row>
    <row r="1722" spans="1:1" x14ac:dyDescent="0.2">
      <c r="A1722" s="36" t="s">
        <v>121</v>
      </c>
    </row>
    <row r="1723" spans="1:1" x14ac:dyDescent="0.2">
      <c r="A1723" s="36" t="s">
        <v>121</v>
      </c>
    </row>
    <row r="1724" spans="1:1" x14ac:dyDescent="0.2">
      <c r="A1724" s="36" t="s">
        <v>121</v>
      </c>
    </row>
    <row r="1725" spans="1:1" x14ac:dyDescent="0.2">
      <c r="A1725" s="36" t="s">
        <v>121</v>
      </c>
    </row>
    <row r="1726" spans="1:1" x14ac:dyDescent="0.2">
      <c r="A1726" s="36" t="s">
        <v>121</v>
      </c>
    </row>
    <row r="1727" spans="1:1" x14ac:dyDescent="0.2">
      <c r="A1727" s="36" t="s">
        <v>121</v>
      </c>
    </row>
    <row r="1728" spans="1:1" x14ac:dyDescent="0.2">
      <c r="A1728" s="36" t="s">
        <v>121</v>
      </c>
    </row>
    <row r="1729" spans="1:1" x14ac:dyDescent="0.2">
      <c r="A1729" s="36" t="s">
        <v>121</v>
      </c>
    </row>
    <row r="1730" spans="1:1" x14ac:dyDescent="0.2">
      <c r="A1730" s="36" t="s">
        <v>121</v>
      </c>
    </row>
    <row r="1731" spans="1:1" x14ac:dyDescent="0.2">
      <c r="A1731" s="36" t="s">
        <v>121</v>
      </c>
    </row>
    <row r="1732" spans="1:1" x14ac:dyDescent="0.2">
      <c r="A1732" s="36" t="s">
        <v>121</v>
      </c>
    </row>
    <row r="1733" spans="1:1" x14ac:dyDescent="0.2">
      <c r="A1733" s="36" t="s">
        <v>121</v>
      </c>
    </row>
    <row r="1734" spans="1:1" x14ac:dyDescent="0.2">
      <c r="A1734" s="36" t="s">
        <v>121</v>
      </c>
    </row>
    <row r="1735" spans="1:1" x14ac:dyDescent="0.2">
      <c r="A1735" s="36" t="s">
        <v>121</v>
      </c>
    </row>
    <row r="1736" spans="1:1" x14ac:dyDescent="0.2">
      <c r="A1736" s="36" t="s">
        <v>121</v>
      </c>
    </row>
    <row r="1737" spans="1:1" x14ac:dyDescent="0.2">
      <c r="A1737" s="36" t="s">
        <v>121</v>
      </c>
    </row>
    <row r="1738" spans="1:1" x14ac:dyDescent="0.2">
      <c r="A1738" s="36" t="s">
        <v>121</v>
      </c>
    </row>
    <row r="1739" spans="1:1" x14ac:dyDescent="0.2">
      <c r="A1739" s="36" t="s">
        <v>121</v>
      </c>
    </row>
    <row r="1740" spans="1:1" x14ac:dyDescent="0.2">
      <c r="A1740" s="36" t="s">
        <v>121</v>
      </c>
    </row>
    <row r="1741" spans="1:1" x14ac:dyDescent="0.2">
      <c r="A1741" s="36" t="s">
        <v>121</v>
      </c>
    </row>
    <row r="1742" spans="1:1" x14ac:dyDescent="0.2">
      <c r="A1742" s="36" t="s">
        <v>121</v>
      </c>
    </row>
    <row r="1743" spans="1:1" x14ac:dyDescent="0.2">
      <c r="A1743" s="36" t="s">
        <v>121</v>
      </c>
    </row>
    <row r="1744" spans="1:1" x14ac:dyDescent="0.2">
      <c r="A1744" s="36" t="s">
        <v>121</v>
      </c>
    </row>
    <row r="1745" spans="1:1" x14ac:dyDescent="0.2">
      <c r="A1745" s="36" t="s">
        <v>121</v>
      </c>
    </row>
    <row r="1746" spans="1:1" x14ac:dyDescent="0.2">
      <c r="A1746" s="36" t="s">
        <v>121</v>
      </c>
    </row>
    <row r="1747" spans="1:1" x14ac:dyDescent="0.2">
      <c r="A1747" s="36" t="s">
        <v>121</v>
      </c>
    </row>
    <row r="1748" spans="1:1" x14ac:dyDescent="0.2">
      <c r="A1748" s="36" t="s">
        <v>121</v>
      </c>
    </row>
    <row r="1749" spans="1:1" x14ac:dyDescent="0.2">
      <c r="A1749" s="36" t="s">
        <v>121</v>
      </c>
    </row>
    <row r="1750" spans="1:1" x14ac:dyDescent="0.2">
      <c r="A1750" s="36" t="s">
        <v>121</v>
      </c>
    </row>
    <row r="1751" spans="1:1" x14ac:dyDescent="0.2">
      <c r="A1751" s="36" t="s">
        <v>121</v>
      </c>
    </row>
    <row r="1752" spans="1:1" x14ac:dyDescent="0.2">
      <c r="A1752" s="36" t="s">
        <v>121</v>
      </c>
    </row>
    <row r="1753" spans="1:1" x14ac:dyDescent="0.2">
      <c r="A1753" s="36" t="s">
        <v>121</v>
      </c>
    </row>
    <row r="1754" spans="1:1" x14ac:dyDescent="0.2">
      <c r="A1754" s="36" t="s">
        <v>121</v>
      </c>
    </row>
    <row r="1755" spans="1:1" x14ac:dyDescent="0.2">
      <c r="A1755" s="36" t="s">
        <v>121</v>
      </c>
    </row>
    <row r="1756" spans="1:1" x14ac:dyDescent="0.2">
      <c r="A1756" s="36" t="s">
        <v>121</v>
      </c>
    </row>
    <row r="1757" spans="1:1" x14ac:dyDescent="0.2">
      <c r="A1757" s="36" t="s">
        <v>121</v>
      </c>
    </row>
    <row r="1758" spans="1:1" x14ac:dyDescent="0.2">
      <c r="A1758" s="36" t="s">
        <v>121</v>
      </c>
    </row>
    <row r="1759" spans="1:1" x14ac:dyDescent="0.2">
      <c r="A1759" s="36" t="s">
        <v>121</v>
      </c>
    </row>
    <row r="1760" spans="1:1" x14ac:dyDescent="0.2">
      <c r="A1760" s="36" t="s">
        <v>121</v>
      </c>
    </row>
    <row r="1761" spans="1:1" x14ac:dyDescent="0.2">
      <c r="A1761" s="36" t="s">
        <v>121</v>
      </c>
    </row>
    <row r="1762" spans="1:1" x14ac:dyDescent="0.2">
      <c r="A1762" s="36" t="s">
        <v>121</v>
      </c>
    </row>
    <row r="1763" spans="1:1" x14ac:dyDescent="0.2">
      <c r="A1763" s="36" t="s">
        <v>121</v>
      </c>
    </row>
    <row r="1764" spans="1:1" x14ac:dyDescent="0.2">
      <c r="A1764" s="36" t="s">
        <v>121</v>
      </c>
    </row>
    <row r="1765" spans="1:1" x14ac:dyDescent="0.2">
      <c r="A1765" s="36" t="s">
        <v>121</v>
      </c>
    </row>
    <row r="1766" spans="1:1" x14ac:dyDescent="0.2">
      <c r="A1766" s="36" t="s">
        <v>121</v>
      </c>
    </row>
    <row r="1767" spans="1:1" x14ac:dyDescent="0.2">
      <c r="A1767" s="36" t="s">
        <v>121</v>
      </c>
    </row>
    <row r="1768" spans="1:1" x14ac:dyDescent="0.2">
      <c r="A1768" s="36" t="s">
        <v>121</v>
      </c>
    </row>
    <row r="1769" spans="1:1" x14ac:dyDescent="0.2">
      <c r="A1769" s="36" t="s">
        <v>121</v>
      </c>
    </row>
    <row r="1770" spans="1:1" x14ac:dyDescent="0.2">
      <c r="A1770" s="36" t="s">
        <v>121</v>
      </c>
    </row>
    <row r="1771" spans="1:1" x14ac:dyDescent="0.2">
      <c r="A1771" s="36" t="s">
        <v>121</v>
      </c>
    </row>
    <row r="1772" spans="1:1" x14ac:dyDescent="0.2">
      <c r="A1772" s="36" t="s">
        <v>121</v>
      </c>
    </row>
    <row r="1773" spans="1:1" x14ac:dyDescent="0.2">
      <c r="A1773" s="36" t="s">
        <v>121</v>
      </c>
    </row>
    <row r="1774" spans="1:1" x14ac:dyDescent="0.2">
      <c r="A1774" s="36" t="s">
        <v>121</v>
      </c>
    </row>
    <row r="1775" spans="1:1" x14ac:dyDescent="0.2">
      <c r="A1775" s="36" t="s">
        <v>121</v>
      </c>
    </row>
    <row r="1776" spans="1:1" x14ac:dyDescent="0.2">
      <c r="A1776" s="36" t="s">
        <v>121</v>
      </c>
    </row>
    <row r="1777" spans="1:1" x14ac:dyDescent="0.2">
      <c r="A1777" s="36" t="s">
        <v>121</v>
      </c>
    </row>
    <row r="1778" spans="1:1" x14ac:dyDescent="0.2">
      <c r="A1778" s="36" t="s">
        <v>121</v>
      </c>
    </row>
    <row r="1779" spans="1:1" x14ac:dyDescent="0.2">
      <c r="A1779" s="36" t="s">
        <v>121</v>
      </c>
    </row>
    <row r="1780" spans="1:1" x14ac:dyDescent="0.2">
      <c r="A1780" s="36" t="s">
        <v>121</v>
      </c>
    </row>
    <row r="1781" spans="1:1" x14ac:dyDescent="0.2">
      <c r="A1781" s="36" t="s">
        <v>121</v>
      </c>
    </row>
    <row r="1782" spans="1:1" x14ac:dyDescent="0.2">
      <c r="A1782" s="36" t="s">
        <v>121</v>
      </c>
    </row>
    <row r="1783" spans="1:1" x14ac:dyDescent="0.2">
      <c r="A1783" s="36" t="s">
        <v>121</v>
      </c>
    </row>
    <row r="1784" spans="1:1" x14ac:dyDescent="0.2">
      <c r="A1784" s="36" t="s">
        <v>121</v>
      </c>
    </row>
    <row r="1785" spans="1:1" x14ac:dyDescent="0.2">
      <c r="A1785" s="36" t="s">
        <v>121</v>
      </c>
    </row>
    <row r="1786" spans="1:1" x14ac:dyDescent="0.2">
      <c r="A1786" s="36" t="s">
        <v>121</v>
      </c>
    </row>
    <row r="1787" spans="1:1" x14ac:dyDescent="0.2">
      <c r="A1787" s="36" t="s">
        <v>121</v>
      </c>
    </row>
    <row r="1788" spans="1:1" x14ac:dyDescent="0.2">
      <c r="A1788" s="36" t="s">
        <v>121</v>
      </c>
    </row>
    <row r="1789" spans="1:1" x14ac:dyDescent="0.2">
      <c r="A1789" s="36" t="s">
        <v>121</v>
      </c>
    </row>
    <row r="1790" spans="1:1" x14ac:dyDescent="0.2">
      <c r="A1790" s="36" t="s">
        <v>121</v>
      </c>
    </row>
    <row r="1791" spans="1:1" x14ac:dyDescent="0.2">
      <c r="A1791" s="36" t="s">
        <v>121</v>
      </c>
    </row>
    <row r="1792" spans="1:1" x14ac:dyDescent="0.2">
      <c r="A1792" s="36" t="s">
        <v>121</v>
      </c>
    </row>
    <row r="1793" spans="1:1" x14ac:dyDescent="0.2">
      <c r="A1793" s="36" t="s">
        <v>121</v>
      </c>
    </row>
    <row r="1794" spans="1:1" x14ac:dyDescent="0.2">
      <c r="A1794" s="36" t="s">
        <v>121</v>
      </c>
    </row>
    <row r="1795" spans="1:1" x14ac:dyDescent="0.2">
      <c r="A1795" s="36" t="s">
        <v>121</v>
      </c>
    </row>
    <row r="1796" spans="1:1" x14ac:dyDescent="0.2">
      <c r="A1796" s="36" t="s">
        <v>121</v>
      </c>
    </row>
    <row r="1797" spans="1:1" x14ac:dyDescent="0.2">
      <c r="A1797" s="36" t="s">
        <v>121</v>
      </c>
    </row>
    <row r="1798" spans="1:1" x14ac:dyDescent="0.2">
      <c r="A1798" s="36" t="s">
        <v>121</v>
      </c>
    </row>
    <row r="1799" spans="1:1" x14ac:dyDescent="0.2">
      <c r="A1799" s="36" t="s">
        <v>121</v>
      </c>
    </row>
    <row r="1800" spans="1:1" x14ac:dyDescent="0.2">
      <c r="A1800" s="36" t="s">
        <v>121</v>
      </c>
    </row>
    <row r="1801" spans="1:1" x14ac:dyDescent="0.2">
      <c r="A1801" s="36" t="s">
        <v>121</v>
      </c>
    </row>
    <row r="1802" spans="1:1" x14ac:dyDescent="0.2">
      <c r="A1802" s="36" t="s">
        <v>121</v>
      </c>
    </row>
    <row r="1803" spans="1:1" x14ac:dyDescent="0.2">
      <c r="A1803" s="36" t="s">
        <v>121</v>
      </c>
    </row>
    <row r="1804" spans="1:1" x14ac:dyDescent="0.2">
      <c r="A1804" s="36" t="s">
        <v>121</v>
      </c>
    </row>
    <row r="1805" spans="1:1" x14ac:dyDescent="0.2">
      <c r="A1805" s="36" t="s">
        <v>121</v>
      </c>
    </row>
    <row r="1806" spans="1:1" x14ac:dyDescent="0.2">
      <c r="A1806" s="36" t="s">
        <v>121</v>
      </c>
    </row>
    <row r="1807" spans="1:1" x14ac:dyDescent="0.2">
      <c r="A1807" s="36" t="s">
        <v>121</v>
      </c>
    </row>
    <row r="1808" spans="1:1" x14ac:dyDescent="0.2">
      <c r="A1808" s="36" t="s">
        <v>121</v>
      </c>
    </row>
    <row r="1809" spans="1:1" x14ac:dyDescent="0.2">
      <c r="A1809" s="36" t="s">
        <v>121</v>
      </c>
    </row>
    <row r="1810" spans="1:1" x14ac:dyDescent="0.2">
      <c r="A1810" s="36" t="s">
        <v>121</v>
      </c>
    </row>
    <row r="1811" spans="1:1" x14ac:dyDescent="0.2">
      <c r="A1811" s="36" t="s">
        <v>121</v>
      </c>
    </row>
    <row r="1812" spans="1:1" x14ac:dyDescent="0.2">
      <c r="A1812" s="36" t="s">
        <v>121</v>
      </c>
    </row>
    <row r="1813" spans="1:1" x14ac:dyDescent="0.2">
      <c r="A1813" s="36" t="s">
        <v>121</v>
      </c>
    </row>
    <row r="1814" spans="1:1" x14ac:dyDescent="0.2">
      <c r="A1814" s="36" t="s">
        <v>121</v>
      </c>
    </row>
    <row r="1815" spans="1:1" x14ac:dyDescent="0.2">
      <c r="A1815" s="36" t="s">
        <v>121</v>
      </c>
    </row>
    <row r="1816" spans="1:1" x14ac:dyDescent="0.2">
      <c r="A1816" s="36" t="s">
        <v>121</v>
      </c>
    </row>
    <row r="1817" spans="1:1" x14ac:dyDescent="0.2">
      <c r="A1817" s="36" t="s">
        <v>121</v>
      </c>
    </row>
    <row r="1818" spans="1:1" x14ac:dyDescent="0.2">
      <c r="A1818" s="36" t="s">
        <v>121</v>
      </c>
    </row>
    <row r="1819" spans="1:1" x14ac:dyDescent="0.2">
      <c r="A1819" s="36" t="s">
        <v>121</v>
      </c>
    </row>
    <row r="1820" spans="1:1" x14ac:dyDescent="0.2">
      <c r="A1820" s="36" t="s">
        <v>121</v>
      </c>
    </row>
    <row r="1821" spans="1:1" x14ac:dyDescent="0.2">
      <c r="A1821" s="36" t="s">
        <v>121</v>
      </c>
    </row>
    <row r="1822" spans="1:1" x14ac:dyDescent="0.2">
      <c r="A1822" s="36" t="s">
        <v>121</v>
      </c>
    </row>
    <row r="1823" spans="1:1" x14ac:dyDescent="0.2">
      <c r="A1823" s="36" t="s">
        <v>121</v>
      </c>
    </row>
    <row r="1824" spans="1:1" x14ac:dyDescent="0.2">
      <c r="A1824" s="36" t="s">
        <v>121</v>
      </c>
    </row>
    <row r="1825" spans="1:1" x14ac:dyDescent="0.2">
      <c r="A1825" s="36" t="s">
        <v>121</v>
      </c>
    </row>
    <row r="1826" spans="1:1" x14ac:dyDescent="0.2">
      <c r="A1826" s="36" t="s">
        <v>121</v>
      </c>
    </row>
    <row r="1827" spans="1:1" x14ac:dyDescent="0.2">
      <c r="A1827" s="36" t="s">
        <v>121</v>
      </c>
    </row>
    <row r="1828" spans="1:1" x14ac:dyDescent="0.2">
      <c r="A1828" s="36" t="s">
        <v>121</v>
      </c>
    </row>
    <row r="1829" spans="1:1" x14ac:dyDescent="0.2">
      <c r="A1829" s="36" t="s">
        <v>121</v>
      </c>
    </row>
    <row r="1830" spans="1:1" x14ac:dyDescent="0.2">
      <c r="A1830" s="36" t="s">
        <v>121</v>
      </c>
    </row>
    <row r="1831" spans="1:1" x14ac:dyDescent="0.2">
      <c r="A1831" s="36" t="s">
        <v>121</v>
      </c>
    </row>
    <row r="1832" spans="1:1" x14ac:dyDescent="0.2">
      <c r="A1832" s="36" t="s">
        <v>121</v>
      </c>
    </row>
    <row r="1833" spans="1:1" x14ac:dyDescent="0.2">
      <c r="A1833" s="36" t="s">
        <v>121</v>
      </c>
    </row>
    <row r="1834" spans="1:1" x14ac:dyDescent="0.2">
      <c r="A1834" s="36" t="s">
        <v>121</v>
      </c>
    </row>
    <row r="1835" spans="1:1" x14ac:dyDescent="0.2">
      <c r="A1835" s="36" t="s">
        <v>121</v>
      </c>
    </row>
    <row r="1836" spans="1:1" x14ac:dyDescent="0.2">
      <c r="A1836" s="36" t="s">
        <v>121</v>
      </c>
    </row>
    <row r="1837" spans="1:1" x14ac:dyDescent="0.2">
      <c r="A1837" s="36" t="s">
        <v>121</v>
      </c>
    </row>
    <row r="1838" spans="1:1" x14ac:dyDescent="0.2">
      <c r="A1838" s="36" t="s">
        <v>121</v>
      </c>
    </row>
    <row r="1839" spans="1:1" x14ac:dyDescent="0.2">
      <c r="A1839" s="36" t="s">
        <v>121</v>
      </c>
    </row>
    <row r="1840" spans="1:1" x14ac:dyDescent="0.2">
      <c r="A1840" s="36" t="s">
        <v>121</v>
      </c>
    </row>
    <row r="1841" spans="1:1" x14ac:dyDescent="0.2">
      <c r="A1841" s="36" t="s">
        <v>121</v>
      </c>
    </row>
    <row r="1842" spans="1:1" x14ac:dyDescent="0.2">
      <c r="A1842" s="36" t="s">
        <v>121</v>
      </c>
    </row>
    <row r="1843" spans="1:1" x14ac:dyDescent="0.2">
      <c r="A1843" s="36" t="s">
        <v>121</v>
      </c>
    </row>
    <row r="1844" spans="1:1" x14ac:dyDescent="0.2">
      <c r="A1844" s="36" t="s">
        <v>121</v>
      </c>
    </row>
    <row r="1845" spans="1:1" x14ac:dyDescent="0.2">
      <c r="A1845" s="36" t="s">
        <v>121</v>
      </c>
    </row>
    <row r="1846" spans="1:1" x14ac:dyDescent="0.2">
      <c r="A1846" s="36" t="s">
        <v>121</v>
      </c>
    </row>
    <row r="1847" spans="1:1" x14ac:dyDescent="0.2">
      <c r="A1847" s="36" t="s">
        <v>121</v>
      </c>
    </row>
    <row r="1848" spans="1:1" x14ac:dyDescent="0.2">
      <c r="A1848" s="36" t="s">
        <v>121</v>
      </c>
    </row>
    <row r="1849" spans="1:1" x14ac:dyDescent="0.2">
      <c r="A1849" s="36" t="s">
        <v>121</v>
      </c>
    </row>
    <row r="1850" spans="1:1" x14ac:dyDescent="0.2">
      <c r="A1850" s="36" t="s">
        <v>121</v>
      </c>
    </row>
    <row r="1851" spans="1:1" x14ac:dyDescent="0.2">
      <c r="A1851" s="36" t="s">
        <v>121</v>
      </c>
    </row>
    <row r="1852" spans="1:1" x14ac:dyDescent="0.2">
      <c r="A1852" s="36" t="s">
        <v>121</v>
      </c>
    </row>
    <row r="1853" spans="1:1" x14ac:dyDescent="0.2">
      <c r="A1853" s="36" t="s">
        <v>121</v>
      </c>
    </row>
    <row r="1854" spans="1:1" x14ac:dyDescent="0.2">
      <c r="A1854" s="36" t="s">
        <v>121</v>
      </c>
    </row>
    <row r="1855" spans="1:1" x14ac:dyDescent="0.2">
      <c r="A1855" s="36" t="s">
        <v>121</v>
      </c>
    </row>
    <row r="1856" spans="1:1" x14ac:dyDescent="0.2">
      <c r="A1856" s="36" t="s">
        <v>121</v>
      </c>
    </row>
    <row r="1857" spans="1:1" x14ac:dyDescent="0.2">
      <c r="A1857" s="36" t="s">
        <v>121</v>
      </c>
    </row>
    <row r="1858" spans="1:1" x14ac:dyDescent="0.2">
      <c r="A1858" s="36" t="s">
        <v>121</v>
      </c>
    </row>
    <row r="1859" spans="1:1" x14ac:dyDescent="0.2">
      <c r="A1859" s="36" t="s">
        <v>121</v>
      </c>
    </row>
    <row r="1860" spans="1:1" x14ac:dyDescent="0.2">
      <c r="A1860" s="36" t="s">
        <v>121</v>
      </c>
    </row>
    <row r="1861" spans="1:1" x14ac:dyDescent="0.2">
      <c r="A1861" s="36" t="s">
        <v>121</v>
      </c>
    </row>
    <row r="1862" spans="1:1" x14ac:dyDescent="0.2">
      <c r="A1862" s="36" t="s">
        <v>121</v>
      </c>
    </row>
    <row r="1863" spans="1:1" x14ac:dyDescent="0.2">
      <c r="A1863" s="36" t="s">
        <v>121</v>
      </c>
    </row>
    <row r="1864" spans="1:1" x14ac:dyDescent="0.2">
      <c r="A1864" s="36" t="s">
        <v>121</v>
      </c>
    </row>
    <row r="1865" spans="1:1" x14ac:dyDescent="0.2">
      <c r="A1865" s="36" t="s">
        <v>121</v>
      </c>
    </row>
    <row r="1866" spans="1:1" x14ac:dyDescent="0.2">
      <c r="A1866" s="36" t="s">
        <v>121</v>
      </c>
    </row>
    <row r="1867" spans="1:1" x14ac:dyDescent="0.2">
      <c r="A1867" s="36" t="s">
        <v>121</v>
      </c>
    </row>
    <row r="1868" spans="1:1" x14ac:dyDescent="0.2">
      <c r="A1868" s="36" t="s">
        <v>121</v>
      </c>
    </row>
    <row r="1869" spans="1:1" x14ac:dyDescent="0.2">
      <c r="A1869" s="36" t="s">
        <v>121</v>
      </c>
    </row>
    <row r="1870" spans="1:1" x14ac:dyDescent="0.2">
      <c r="A1870" s="36" t="s">
        <v>121</v>
      </c>
    </row>
    <row r="1871" spans="1:1" x14ac:dyDescent="0.2">
      <c r="A1871" s="36" t="s">
        <v>121</v>
      </c>
    </row>
    <row r="1872" spans="1:1" x14ac:dyDescent="0.2">
      <c r="A1872" s="36" t="s">
        <v>121</v>
      </c>
    </row>
    <row r="1873" spans="1:1" x14ac:dyDescent="0.2">
      <c r="A1873" s="36" t="s">
        <v>121</v>
      </c>
    </row>
    <row r="1874" spans="1:1" x14ac:dyDescent="0.2">
      <c r="A1874" s="36" t="s">
        <v>121</v>
      </c>
    </row>
    <row r="1875" spans="1:1" x14ac:dyDescent="0.2">
      <c r="A1875" s="36" t="s">
        <v>121</v>
      </c>
    </row>
  </sheetData>
  <sheetProtection algorithmName="SHA-512" hashValue="DeD2r9NJLKylFzsNjIlJ22sOfvsbOq8zB1F4PjwHn/D/bgrB5P0OUHaRJypGC35JVIE8i+YTRpOfhHHwSPNPCA==" saltValue="C1ziLInF4dYESdppQjMzU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K255"/>
  <sheetViews>
    <sheetView topLeftCell="A5" zoomScale="120" zoomScaleNormal="120" workbookViewId="0">
      <selection activeCell="A60" sqref="A60"/>
    </sheetView>
  </sheetViews>
  <sheetFormatPr baseColWidth="10" defaultColWidth="8.83203125" defaultRowHeight="15" x14ac:dyDescent="0.2"/>
  <cols>
    <col min="1" max="3" width="18.5" bestFit="1" customWidth="1"/>
    <col min="4" max="4" width="43.1640625" bestFit="1" customWidth="1"/>
    <col min="5" max="5" width="20.6640625" customWidth="1"/>
    <col min="6" max="6" width="11.5" customWidth="1"/>
    <col min="7" max="7" width="10" customWidth="1"/>
    <col min="8" max="8" width="10" style="158" customWidth="1"/>
    <col min="9" max="9" width="10" customWidth="1"/>
    <col min="10" max="10" width="10" style="158" customWidth="1"/>
  </cols>
  <sheetData>
    <row r="1" spans="1:10" ht="32" x14ac:dyDescent="0.2">
      <c r="A1" s="133" t="s">
        <v>16</v>
      </c>
      <c r="B1" s="133" t="s">
        <v>15</v>
      </c>
      <c r="C1" s="133" t="s">
        <v>19</v>
      </c>
      <c r="D1" s="134" t="s">
        <v>20</v>
      </c>
      <c r="E1" s="134" t="s">
        <v>21</v>
      </c>
      <c r="F1" s="134" t="s">
        <v>22</v>
      </c>
      <c r="G1" s="134" t="s">
        <v>23</v>
      </c>
      <c r="H1" s="135" t="s">
        <v>211</v>
      </c>
      <c r="I1" s="136" t="s">
        <v>212</v>
      </c>
      <c r="J1" s="137" t="s">
        <v>213</v>
      </c>
    </row>
    <row r="2" spans="1:10" x14ac:dyDescent="0.2">
      <c r="A2" s="138" t="s">
        <v>17</v>
      </c>
      <c r="B2" s="138" t="str">
        <f>IF(ISBLANK(C2),"",IF(C2=B$1,"Yes","No"))</f>
        <v>No</v>
      </c>
      <c r="C2" s="138" t="s">
        <v>90</v>
      </c>
      <c r="D2" s="139" t="s">
        <v>91</v>
      </c>
      <c r="E2" s="140" t="s">
        <v>26</v>
      </c>
      <c r="F2" s="141">
        <v>4.5</v>
      </c>
      <c r="G2" s="141">
        <v>6.83</v>
      </c>
      <c r="H2" s="142">
        <f>IF(ISBLANK(C2),"",(G2-F2)/F2)</f>
        <v>0.51777777777777778</v>
      </c>
      <c r="I2" s="141">
        <v>2.06</v>
      </c>
      <c r="J2" s="142">
        <f>IF(ISBLANK(C2),"",(F2-I2)/F2)</f>
        <v>0.54222222222222216</v>
      </c>
    </row>
    <row r="3" spans="1:10" x14ac:dyDescent="0.2">
      <c r="A3" s="138" t="s">
        <v>17</v>
      </c>
      <c r="B3" s="138" t="str">
        <f t="shared" ref="B3:B81" si="0">IF(ISBLANK(C3),"",IF(C3=B$1,"Yes","No"))</f>
        <v>No</v>
      </c>
      <c r="C3" s="138" t="s">
        <v>92</v>
      </c>
      <c r="D3" s="140" t="s">
        <v>93</v>
      </c>
      <c r="E3" s="140" t="s">
        <v>26</v>
      </c>
      <c r="F3" s="143">
        <v>12.5</v>
      </c>
      <c r="G3" s="141">
        <v>18.899999999999999</v>
      </c>
      <c r="H3" s="142">
        <f t="shared" ref="H3:H80" si="1">IF(ISBLANK(C3),"",(G3-F3)/F3)</f>
        <v>0.5119999999999999</v>
      </c>
      <c r="I3" s="141">
        <v>4.75</v>
      </c>
      <c r="J3" s="142">
        <f t="shared" ref="J3:J58" si="2">IF(ISBLANK(C3),"",(F3-I3)/F3)</f>
        <v>0.62</v>
      </c>
    </row>
    <row r="4" spans="1:10" x14ac:dyDescent="0.2">
      <c r="A4" s="138" t="s">
        <v>17</v>
      </c>
      <c r="B4" s="138" t="str">
        <f t="shared" si="0"/>
        <v>No</v>
      </c>
      <c r="C4" s="138" t="s">
        <v>82</v>
      </c>
      <c r="D4" s="140" t="s">
        <v>83</v>
      </c>
      <c r="E4" s="140" t="s">
        <v>26</v>
      </c>
      <c r="F4" s="143">
        <v>6.5</v>
      </c>
      <c r="G4" s="141">
        <v>9.98</v>
      </c>
      <c r="H4" s="142">
        <f t="shared" si="1"/>
        <v>0.53538461538461546</v>
      </c>
      <c r="I4" s="141">
        <v>3.06</v>
      </c>
      <c r="J4" s="142">
        <f t="shared" si="2"/>
        <v>0.52923076923076917</v>
      </c>
    </row>
    <row r="5" spans="1:10" x14ac:dyDescent="0.2">
      <c r="A5" s="138" t="s">
        <v>17</v>
      </c>
      <c r="B5" s="138" t="str">
        <f t="shared" si="0"/>
        <v>No</v>
      </c>
      <c r="C5" s="138" t="s">
        <v>24</v>
      </c>
      <c r="D5" s="140" t="s">
        <v>25</v>
      </c>
      <c r="E5" s="140" t="s">
        <v>26</v>
      </c>
      <c r="F5" s="143">
        <v>9</v>
      </c>
      <c r="G5" s="141">
        <v>12.6</v>
      </c>
      <c r="H5" s="142">
        <f t="shared" si="1"/>
        <v>0.39999999999999997</v>
      </c>
      <c r="I5" s="141">
        <v>3</v>
      </c>
      <c r="J5" s="142">
        <f t="shared" si="2"/>
        <v>0.66666666666666663</v>
      </c>
    </row>
    <row r="6" spans="1:10" x14ac:dyDescent="0.2">
      <c r="A6" s="138" t="s">
        <v>17</v>
      </c>
      <c r="B6" s="138" t="str">
        <f t="shared" si="0"/>
        <v>No</v>
      </c>
      <c r="C6" s="138" t="s">
        <v>24</v>
      </c>
      <c r="D6" s="140" t="s">
        <v>32</v>
      </c>
      <c r="E6" s="140" t="s">
        <v>26</v>
      </c>
      <c r="F6" s="143">
        <v>16.5</v>
      </c>
      <c r="G6" s="141">
        <v>23.1</v>
      </c>
      <c r="H6" s="142">
        <f t="shared" si="1"/>
        <v>0.40000000000000008</v>
      </c>
      <c r="I6" s="141">
        <v>4.75</v>
      </c>
      <c r="J6" s="142">
        <f t="shared" si="2"/>
        <v>0.71212121212121215</v>
      </c>
    </row>
    <row r="7" spans="1:10" x14ac:dyDescent="0.2">
      <c r="A7" s="138" t="s">
        <v>17</v>
      </c>
      <c r="B7" s="138" t="str">
        <f t="shared" si="0"/>
        <v>No</v>
      </c>
      <c r="C7" s="138" t="s">
        <v>24</v>
      </c>
      <c r="D7" s="140" t="s">
        <v>30</v>
      </c>
      <c r="E7" s="140" t="s">
        <v>26</v>
      </c>
      <c r="F7" s="143">
        <v>30.5</v>
      </c>
      <c r="G7" s="141">
        <v>44.1</v>
      </c>
      <c r="H7" s="142">
        <f t="shared" si="1"/>
        <v>0.44590163934426236</v>
      </c>
      <c r="I7" s="141">
        <v>18</v>
      </c>
      <c r="J7" s="142">
        <f t="shared" si="2"/>
        <v>0.4098360655737705</v>
      </c>
    </row>
    <row r="8" spans="1:10" x14ac:dyDescent="0.2">
      <c r="A8" s="138" t="s">
        <v>17</v>
      </c>
      <c r="B8" s="138" t="str">
        <f t="shared" si="0"/>
        <v>No</v>
      </c>
      <c r="C8" s="138" t="s">
        <v>48</v>
      </c>
      <c r="D8" s="140" t="s">
        <v>49</v>
      </c>
      <c r="E8" s="140" t="s">
        <v>26</v>
      </c>
      <c r="F8" s="143">
        <v>8.5</v>
      </c>
      <c r="G8" s="141">
        <v>13.13</v>
      </c>
      <c r="H8" s="142">
        <f t="shared" si="1"/>
        <v>0.54470588235294126</v>
      </c>
      <c r="I8" s="141">
        <v>3</v>
      </c>
      <c r="J8" s="142">
        <f t="shared" si="2"/>
        <v>0.6470588235294118</v>
      </c>
    </row>
    <row r="9" spans="1:10" x14ac:dyDescent="0.2">
      <c r="A9" s="138" t="s">
        <v>17</v>
      </c>
      <c r="B9" s="138" t="str">
        <f t="shared" si="0"/>
        <v>No</v>
      </c>
      <c r="C9" s="138" t="s">
        <v>40</v>
      </c>
      <c r="D9" s="140" t="s">
        <v>42</v>
      </c>
      <c r="E9" s="140" t="s">
        <v>26</v>
      </c>
      <c r="F9" s="143">
        <v>15</v>
      </c>
      <c r="G9" s="141">
        <v>25.2</v>
      </c>
      <c r="H9" s="142">
        <f t="shared" si="1"/>
        <v>0.67999999999999994</v>
      </c>
      <c r="I9" s="141">
        <v>5</v>
      </c>
      <c r="J9" s="142">
        <f t="shared" si="2"/>
        <v>0.66666666666666663</v>
      </c>
    </row>
    <row r="10" spans="1:10" x14ac:dyDescent="0.2">
      <c r="A10" s="138" t="s">
        <v>17</v>
      </c>
      <c r="B10" s="138" t="str">
        <f t="shared" si="0"/>
        <v>No</v>
      </c>
      <c r="C10" s="138" t="s">
        <v>40</v>
      </c>
      <c r="D10" s="140" t="s">
        <v>41</v>
      </c>
      <c r="E10" s="140" t="s">
        <v>26</v>
      </c>
      <c r="F10" s="143">
        <v>20.5</v>
      </c>
      <c r="G10" s="141">
        <v>31.5</v>
      </c>
      <c r="H10" s="142">
        <f t="shared" si="1"/>
        <v>0.53658536585365857</v>
      </c>
      <c r="I10" s="141">
        <v>5</v>
      </c>
      <c r="J10" s="142">
        <f t="shared" si="2"/>
        <v>0.75609756097560976</v>
      </c>
    </row>
    <row r="11" spans="1:10" x14ac:dyDescent="0.2">
      <c r="A11" s="138" t="s">
        <v>17</v>
      </c>
      <c r="B11" s="138" t="str">
        <f t="shared" si="0"/>
        <v>No</v>
      </c>
      <c r="C11" s="138" t="s">
        <v>43</v>
      </c>
      <c r="D11" s="140" t="s">
        <v>46</v>
      </c>
      <c r="E11" s="140" t="s">
        <v>26</v>
      </c>
      <c r="F11" s="143">
        <v>6</v>
      </c>
      <c r="G11" s="141">
        <v>10.5</v>
      </c>
      <c r="H11" s="142">
        <f t="shared" si="1"/>
        <v>0.75</v>
      </c>
      <c r="I11" s="141">
        <v>2.12</v>
      </c>
      <c r="J11" s="142">
        <f t="shared" si="2"/>
        <v>0.64666666666666661</v>
      </c>
    </row>
    <row r="12" spans="1:10" x14ac:dyDescent="0.2">
      <c r="A12" s="138" t="s">
        <v>17</v>
      </c>
      <c r="B12" s="138" t="str">
        <f t="shared" si="0"/>
        <v>No</v>
      </c>
      <c r="C12" s="138" t="s">
        <v>43</v>
      </c>
      <c r="D12" s="140" t="s">
        <v>44</v>
      </c>
      <c r="E12" s="140" t="s">
        <v>45</v>
      </c>
      <c r="F12" s="143">
        <v>1.75</v>
      </c>
      <c r="G12" s="141">
        <v>2.63</v>
      </c>
      <c r="H12" s="142">
        <f t="shared" si="1"/>
        <v>0.50285714285714278</v>
      </c>
      <c r="I12" s="141">
        <v>0.46</v>
      </c>
      <c r="J12" s="142">
        <f t="shared" si="2"/>
        <v>0.73714285714285721</v>
      </c>
    </row>
    <row r="13" spans="1:10" x14ac:dyDescent="0.2">
      <c r="A13" s="138" t="s">
        <v>17</v>
      </c>
      <c r="B13" s="138" t="str">
        <f t="shared" si="0"/>
        <v>No</v>
      </c>
      <c r="C13" s="138" t="s">
        <v>43</v>
      </c>
      <c r="D13" s="140" t="s">
        <v>47</v>
      </c>
      <c r="E13" s="140" t="s">
        <v>45</v>
      </c>
      <c r="F13" s="143">
        <v>0.17</v>
      </c>
      <c r="G13" s="141">
        <v>0.28000000000000003</v>
      </c>
      <c r="H13" s="142">
        <f t="shared" si="1"/>
        <v>0.6470588235294118</v>
      </c>
      <c r="I13" s="141">
        <v>0.04</v>
      </c>
      <c r="J13" s="142">
        <f t="shared" si="2"/>
        <v>0.76470588235294112</v>
      </c>
    </row>
    <row r="14" spans="1:10" x14ac:dyDescent="0.2">
      <c r="A14" s="138" t="s">
        <v>17</v>
      </c>
      <c r="B14" s="138" t="str">
        <f t="shared" si="0"/>
        <v>No</v>
      </c>
      <c r="C14" s="138" t="s">
        <v>50</v>
      </c>
      <c r="D14" s="140" t="s">
        <v>51</v>
      </c>
      <c r="E14" s="140" t="s">
        <v>26</v>
      </c>
      <c r="F14" s="143">
        <v>6</v>
      </c>
      <c r="G14" s="141">
        <v>11.03</v>
      </c>
      <c r="H14" s="142">
        <f t="shared" si="1"/>
        <v>0.83833333333333326</v>
      </c>
      <c r="I14" s="144">
        <v>1.9554</v>
      </c>
      <c r="J14" s="142">
        <f t="shared" si="2"/>
        <v>0.67410000000000003</v>
      </c>
    </row>
    <row r="15" spans="1:10" x14ac:dyDescent="0.2">
      <c r="A15" s="138" t="s">
        <v>17</v>
      </c>
      <c r="B15" s="138" t="str">
        <f t="shared" si="0"/>
        <v>No</v>
      </c>
      <c r="C15" s="138" t="s">
        <v>54</v>
      </c>
      <c r="D15" s="140" t="s">
        <v>55</v>
      </c>
      <c r="E15" s="140" t="s">
        <v>45</v>
      </c>
      <c r="F15" s="143">
        <v>7</v>
      </c>
      <c r="G15" s="141">
        <v>10.5</v>
      </c>
      <c r="H15" s="142">
        <f t="shared" si="1"/>
        <v>0.5</v>
      </c>
      <c r="I15" s="141">
        <v>2.25</v>
      </c>
      <c r="J15" s="142">
        <f t="shared" si="2"/>
        <v>0.6785714285714286</v>
      </c>
    </row>
    <row r="16" spans="1:10" x14ac:dyDescent="0.2">
      <c r="A16" s="138" t="s">
        <v>17</v>
      </c>
      <c r="B16" s="138" t="str">
        <f t="shared" si="0"/>
        <v>No</v>
      </c>
      <c r="C16" s="138" t="s">
        <v>84</v>
      </c>
      <c r="D16" s="140" t="s">
        <v>85</v>
      </c>
      <c r="E16" s="140" t="s">
        <v>26</v>
      </c>
      <c r="F16" s="143">
        <v>23.5</v>
      </c>
      <c r="G16" s="141">
        <v>30.45</v>
      </c>
      <c r="H16" s="142">
        <f t="shared" si="1"/>
        <v>0.29574468085106381</v>
      </c>
      <c r="I16" s="141">
        <v>12</v>
      </c>
      <c r="J16" s="142">
        <f t="shared" si="2"/>
        <v>0.48936170212765956</v>
      </c>
    </row>
    <row r="17" spans="1:11" x14ac:dyDescent="0.2">
      <c r="A17" s="138" t="s">
        <v>17</v>
      </c>
      <c r="B17" s="138" t="str">
        <f t="shared" si="0"/>
        <v>No</v>
      </c>
      <c r="C17" s="138" t="s">
        <v>86</v>
      </c>
      <c r="D17" s="140" t="s">
        <v>87</v>
      </c>
      <c r="E17" s="140" t="s">
        <v>26</v>
      </c>
      <c r="F17" s="141">
        <v>25.5</v>
      </c>
      <c r="G17" s="141">
        <v>39.9</v>
      </c>
      <c r="H17" s="142">
        <f t="shared" si="1"/>
        <v>0.56470588235294117</v>
      </c>
      <c r="I17" s="144">
        <v>12</v>
      </c>
      <c r="J17" s="142">
        <f t="shared" si="2"/>
        <v>0.52941176470588236</v>
      </c>
    </row>
    <row r="18" spans="1:11" x14ac:dyDescent="0.2">
      <c r="A18" s="138" t="s">
        <v>17</v>
      </c>
      <c r="B18" s="138" t="str">
        <f t="shared" si="0"/>
        <v>No</v>
      </c>
      <c r="C18" s="138" t="s">
        <v>86</v>
      </c>
      <c r="D18" s="140" t="s">
        <v>88</v>
      </c>
      <c r="E18" s="140" t="s">
        <v>26</v>
      </c>
      <c r="F18" s="141">
        <v>25.5</v>
      </c>
      <c r="G18" s="141">
        <v>39.9</v>
      </c>
      <c r="H18" s="142">
        <f t="shared" si="1"/>
        <v>0.56470588235294117</v>
      </c>
      <c r="I18" s="144">
        <v>12</v>
      </c>
      <c r="J18" s="142">
        <f t="shared" si="2"/>
        <v>0.52941176470588236</v>
      </c>
    </row>
    <row r="19" spans="1:11" x14ac:dyDescent="0.2">
      <c r="A19" s="138" t="s">
        <v>17</v>
      </c>
      <c r="B19" s="138" t="str">
        <f t="shared" si="0"/>
        <v>No</v>
      </c>
      <c r="C19" s="138" t="s">
        <v>76</v>
      </c>
      <c r="D19" s="140" t="s">
        <v>77</v>
      </c>
      <c r="E19" s="140" t="s">
        <v>26</v>
      </c>
      <c r="F19" s="143">
        <v>17</v>
      </c>
      <c r="G19" s="141">
        <v>23.1</v>
      </c>
      <c r="H19" s="142">
        <f t="shared" si="1"/>
        <v>0.35882352941176476</v>
      </c>
      <c r="I19" s="141">
        <v>7.33</v>
      </c>
      <c r="J19" s="142">
        <f t="shared" si="2"/>
        <v>0.56882352941176473</v>
      </c>
    </row>
    <row r="20" spans="1:11" x14ac:dyDescent="0.2">
      <c r="A20" s="138" t="s">
        <v>17</v>
      </c>
      <c r="B20" s="138" t="str">
        <f t="shared" si="0"/>
        <v>No</v>
      </c>
      <c r="C20" s="138" t="s">
        <v>76</v>
      </c>
      <c r="D20" s="140" t="s">
        <v>78</v>
      </c>
      <c r="E20" s="140" t="s">
        <v>26</v>
      </c>
      <c r="F20" s="143">
        <v>34</v>
      </c>
      <c r="G20" s="141">
        <v>55</v>
      </c>
      <c r="H20" s="142">
        <f t="shared" si="1"/>
        <v>0.61764705882352944</v>
      </c>
      <c r="I20" s="141">
        <v>22</v>
      </c>
      <c r="J20" s="142">
        <f t="shared" si="2"/>
        <v>0.35294117647058826</v>
      </c>
      <c r="K20" t="s">
        <v>214</v>
      </c>
    </row>
    <row r="21" spans="1:11" x14ac:dyDescent="0.2">
      <c r="A21" s="138" t="s">
        <v>17</v>
      </c>
      <c r="B21" s="138" t="str">
        <f t="shared" si="0"/>
        <v>No</v>
      </c>
      <c r="C21" s="138" t="s">
        <v>79</v>
      </c>
      <c r="D21" s="140" t="s">
        <v>80</v>
      </c>
      <c r="E21" s="140" t="s">
        <v>26</v>
      </c>
      <c r="F21" s="143">
        <v>9</v>
      </c>
      <c r="G21" s="141">
        <v>12.6</v>
      </c>
      <c r="H21" s="142">
        <f t="shared" si="1"/>
        <v>0.39999999999999997</v>
      </c>
      <c r="I21" s="141">
        <v>4.4400000000000004</v>
      </c>
      <c r="J21" s="142">
        <f t="shared" si="2"/>
        <v>0.5066666666666666</v>
      </c>
    </row>
    <row r="22" spans="1:11" x14ac:dyDescent="0.2">
      <c r="A22" s="138" t="s">
        <v>17</v>
      </c>
      <c r="B22" s="138" t="str">
        <f t="shared" si="0"/>
        <v>No</v>
      </c>
      <c r="C22" s="138" t="s">
        <v>79</v>
      </c>
      <c r="D22" s="140" t="s">
        <v>81</v>
      </c>
      <c r="E22" s="140" t="s">
        <v>45</v>
      </c>
      <c r="F22" s="143">
        <v>2</v>
      </c>
      <c r="G22" s="141">
        <v>3.15</v>
      </c>
      <c r="H22" s="142">
        <f t="shared" si="1"/>
        <v>0.57499999999999996</v>
      </c>
      <c r="I22" s="141">
        <v>0.44</v>
      </c>
      <c r="J22" s="142">
        <f t="shared" si="2"/>
        <v>0.78</v>
      </c>
    </row>
    <row r="23" spans="1:11" x14ac:dyDescent="0.2">
      <c r="A23" s="138" t="s">
        <v>17</v>
      </c>
      <c r="B23" s="138" t="str">
        <f t="shared" si="0"/>
        <v>No</v>
      </c>
      <c r="C23" s="138" t="s">
        <v>94</v>
      </c>
      <c r="D23" s="140" t="s">
        <v>95</v>
      </c>
      <c r="E23" s="140" t="s">
        <v>26</v>
      </c>
      <c r="F23" s="143">
        <v>12</v>
      </c>
      <c r="G23" s="141">
        <v>16.8</v>
      </c>
      <c r="H23" s="142">
        <f t="shared" si="1"/>
        <v>0.40000000000000008</v>
      </c>
      <c r="I23" s="141">
        <v>4</v>
      </c>
      <c r="J23" s="142">
        <f t="shared" si="2"/>
        <v>0.66666666666666663</v>
      </c>
    </row>
    <row r="24" spans="1:11" x14ac:dyDescent="0.2">
      <c r="A24" s="138" t="s">
        <v>17</v>
      </c>
      <c r="B24" s="138" t="str">
        <f t="shared" si="0"/>
        <v>No</v>
      </c>
      <c r="C24" s="138" t="s">
        <v>94</v>
      </c>
      <c r="D24" s="140" t="s">
        <v>96</v>
      </c>
      <c r="E24" s="140" t="s">
        <v>45</v>
      </c>
      <c r="F24" s="143">
        <v>2</v>
      </c>
      <c r="G24" s="141">
        <v>3.15</v>
      </c>
      <c r="H24" s="142">
        <f t="shared" si="1"/>
        <v>0.57499999999999996</v>
      </c>
      <c r="I24" s="141">
        <v>0.75</v>
      </c>
      <c r="J24" s="142">
        <f t="shared" si="2"/>
        <v>0.625</v>
      </c>
    </row>
    <row r="25" spans="1:11" x14ac:dyDescent="0.2">
      <c r="A25" s="138" t="s">
        <v>17</v>
      </c>
      <c r="B25" s="138" t="str">
        <f t="shared" si="0"/>
        <v>No</v>
      </c>
      <c r="C25" s="138" t="s">
        <v>74</v>
      </c>
      <c r="D25" s="140" t="s">
        <v>75</v>
      </c>
      <c r="E25" s="140" t="s">
        <v>45</v>
      </c>
      <c r="F25" s="143">
        <v>4.5</v>
      </c>
      <c r="G25" s="141">
        <v>7.5</v>
      </c>
      <c r="H25" s="142">
        <f t="shared" si="1"/>
        <v>0.66666666666666663</v>
      </c>
      <c r="I25" s="141">
        <v>2.5</v>
      </c>
      <c r="J25" s="142">
        <f t="shared" si="2"/>
        <v>0.44444444444444442</v>
      </c>
      <c r="K25" t="s">
        <v>214</v>
      </c>
    </row>
    <row r="26" spans="1:11" x14ac:dyDescent="0.2">
      <c r="A26" s="138" t="s">
        <v>17</v>
      </c>
      <c r="B26" s="138" t="str">
        <f t="shared" si="0"/>
        <v>No</v>
      </c>
      <c r="C26" s="138" t="s">
        <v>97</v>
      </c>
      <c r="D26" s="140" t="s">
        <v>99</v>
      </c>
      <c r="E26" s="140" t="s">
        <v>45</v>
      </c>
      <c r="F26" s="143">
        <v>0.1</v>
      </c>
      <c r="G26" s="141">
        <v>0.16</v>
      </c>
      <c r="H26" s="142">
        <f t="shared" si="1"/>
        <v>0.6</v>
      </c>
      <c r="I26" s="141">
        <v>0.02</v>
      </c>
      <c r="J26" s="142">
        <f t="shared" si="2"/>
        <v>0.79999999999999993</v>
      </c>
    </row>
    <row r="27" spans="1:11" x14ac:dyDescent="0.2">
      <c r="A27" s="138" t="s">
        <v>17</v>
      </c>
      <c r="B27" s="138" t="str">
        <f>IF(ISBLANK(C27),"",IF(C27=B$1,"Yes","No"))</f>
        <v>No</v>
      </c>
      <c r="C27" s="138" t="s">
        <v>97</v>
      </c>
      <c r="D27" s="140" t="s">
        <v>98</v>
      </c>
      <c r="E27" s="140" t="s">
        <v>26</v>
      </c>
      <c r="F27" s="143">
        <v>8.5</v>
      </c>
      <c r="G27" s="141">
        <v>18.899999999999999</v>
      </c>
      <c r="H27" s="142">
        <f>IF(ISBLANK(C27),"",(G27-F27)/F27)</f>
        <v>1.2235294117647058</v>
      </c>
      <c r="I27" s="144">
        <v>4</v>
      </c>
      <c r="J27" s="142">
        <f>IF(ISBLANK(C27),"",(F27-I27)/F27)</f>
        <v>0.52941176470588236</v>
      </c>
      <c r="K27" t="s">
        <v>214</v>
      </c>
    </row>
    <row r="28" spans="1:11" x14ac:dyDescent="0.2">
      <c r="A28" s="138" t="s">
        <v>17</v>
      </c>
      <c r="B28" s="138" t="str">
        <f t="shared" si="0"/>
        <v>No</v>
      </c>
      <c r="C28" s="138" t="s">
        <v>86</v>
      </c>
      <c r="D28" s="140" t="s">
        <v>89</v>
      </c>
      <c r="E28" s="140" t="s">
        <v>26</v>
      </c>
      <c r="F28" s="143">
        <v>63</v>
      </c>
      <c r="G28" s="141">
        <v>100</v>
      </c>
      <c r="H28" s="142">
        <f t="shared" si="1"/>
        <v>0.58730158730158732</v>
      </c>
      <c r="I28" s="144">
        <v>35</v>
      </c>
      <c r="J28" s="142">
        <f t="shared" si="2"/>
        <v>0.44444444444444442</v>
      </c>
      <c r="K28" t="s">
        <v>214</v>
      </c>
    </row>
    <row r="29" spans="1:11" x14ac:dyDescent="0.2">
      <c r="A29" s="138" t="s">
        <v>17</v>
      </c>
      <c r="B29" s="138" t="str">
        <f t="shared" si="0"/>
        <v>No</v>
      </c>
      <c r="C29" s="138" t="s">
        <v>56</v>
      </c>
      <c r="D29" s="140" t="s">
        <v>59</v>
      </c>
      <c r="E29" s="140" t="s">
        <v>26</v>
      </c>
      <c r="F29" s="143">
        <v>70</v>
      </c>
      <c r="G29" s="141">
        <v>105</v>
      </c>
      <c r="H29" s="142">
        <f t="shared" si="1"/>
        <v>0.5</v>
      </c>
      <c r="I29" s="144">
        <v>40</v>
      </c>
      <c r="J29" s="142">
        <f t="shared" si="2"/>
        <v>0.42857142857142855</v>
      </c>
    </row>
    <row r="30" spans="1:11" x14ac:dyDescent="0.2">
      <c r="A30" s="138" t="s">
        <v>17</v>
      </c>
      <c r="B30" s="138" t="str">
        <f t="shared" si="0"/>
        <v>No</v>
      </c>
      <c r="C30" s="138" t="s">
        <v>56</v>
      </c>
      <c r="D30" s="140" t="s">
        <v>60</v>
      </c>
      <c r="E30" s="140" t="s">
        <v>26</v>
      </c>
      <c r="F30" s="143">
        <v>90</v>
      </c>
      <c r="G30" s="141">
        <v>138.6</v>
      </c>
      <c r="H30" s="142">
        <f t="shared" si="1"/>
        <v>0.53999999999999992</v>
      </c>
      <c r="I30" s="144">
        <v>40</v>
      </c>
      <c r="J30" s="142">
        <f t="shared" si="2"/>
        <v>0.55555555555555558</v>
      </c>
    </row>
    <row r="31" spans="1:11" x14ac:dyDescent="0.2">
      <c r="A31" s="138" t="s">
        <v>17</v>
      </c>
      <c r="B31" s="138" t="str">
        <f t="shared" si="0"/>
        <v>No</v>
      </c>
      <c r="C31" s="138" t="s">
        <v>56</v>
      </c>
      <c r="D31" s="140" t="s">
        <v>61</v>
      </c>
      <c r="E31" s="140" t="s">
        <v>26</v>
      </c>
      <c r="F31" s="143">
        <v>90</v>
      </c>
      <c r="G31" s="141">
        <v>136.5</v>
      </c>
      <c r="H31" s="142">
        <f t="shared" si="1"/>
        <v>0.51666666666666672</v>
      </c>
      <c r="I31" s="144">
        <v>40</v>
      </c>
      <c r="J31" s="142">
        <f t="shared" si="2"/>
        <v>0.55555555555555558</v>
      </c>
    </row>
    <row r="32" spans="1:11" x14ac:dyDescent="0.2">
      <c r="A32" s="138" t="s">
        <v>17</v>
      </c>
      <c r="B32" s="138" t="str">
        <f t="shared" si="0"/>
        <v>No</v>
      </c>
      <c r="C32" s="138" t="s">
        <v>56</v>
      </c>
      <c r="D32" s="140" t="s">
        <v>65</v>
      </c>
      <c r="E32" s="140" t="s">
        <v>26</v>
      </c>
      <c r="F32" s="143">
        <v>90</v>
      </c>
      <c r="G32" s="141">
        <v>138.6</v>
      </c>
      <c r="H32" s="142">
        <f t="shared" si="1"/>
        <v>0.53999999999999992</v>
      </c>
      <c r="I32" s="144">
        <v>40</v>
      </c>
      <c r="J32" s="142">
        <f t="shared" si="2"/>
        <v>0.55555555555555558</v>
      </c>
    </row>
    <row r="33" spans="1:11" x14ac:dyDescent="0.2">
      <c r="A33" s="138" t="s">
        <v>17</v>
      </c>
      <c r="B33" s="138" t="str">
        <f t="shared" si="0"/>
        <v>No</v>
      </c>
      <c r="C33" s="138" t="s">
        <v>56</v>
      </c>
      <c r="D33" s="140" t="s">
        <v>64</v>
      </c>
      <c r="E33" s="140" t="s">
        <v>26</v>
      </c>
      <c r="F33" s="143">
        <v>90</v>
      </c>
      <c r="G33" s="141">
        <v>147</v>
      </c>
      <c r="H33" s="142">
        <f t="shared" si="1"/>
        <v>0.6333333333333333</v>
      </c>
      <c r="I33" s="144">
        <v>40</v>
      </c>
      <c r="J33" s="142">
        <f t="shared" si="2"/>
        <v>0.55555555555555558</v>
      </c>
    </row>
    <row r="34" spans="1:11" x14ac:dyDescent="0.2">
      <c r="A34" s="138" t="s">
        <v>17</v>
      </c>
      <c r="B34" s="138" t="str">
        <f t="shared" si="0"/>
        <v>No</v>
      </c>
      <c r="C34" s="138" t="s">
        <v>56</v>
      </c>
      <c r="D34" s="140" t="s">
        <v>62</v>
      </c>
      <c r="E34" s="140" t="s">
        <v>26</v>
      </c>
      <c r="F34" s="143">
        <v>90</v>
      </c>
      <c r="G34" s="141">
        <v>138.6</v>
      </c>
      <c r="H34" s="142">
        <f t="shared" si="1"/>
        <v>0.53999999999999992</v>
      </c>
      <c r="I34" s="144">
        <v>40</v>
      </c>
      <c r="J34" s="142">
        <f t="shared" si="2"/>
        <v>0.55555555555555558</v>
      </c>
    </row>
    <row r="35" spans="1:11" x14ac:dyDescent="0.2">
      <c r="A35" s="138" t="s">
        <v>17</v>
      </c>
      <c r="B35" s="138" t="str">
        <f t="shared" si="0"/>
        <v>No</v>
      </c>
      <c r="C35" s="138" t="s">
        <v>56</v>
      </c>
      <c r="D35" s="140" t="s">
        <v>63</v>
      </c>
      <c r="E35" s="140" t="s">
        <v>26</v>
      </c>
      <c r="F35" s="143">
        <v>90</v>
      </c>
      <c r="G35" s="141">
        <v>133.35</v>
      </c>
      <c r="H35" s="142">
        <f t="shared" si="1"/>
        <v>0.48166666666666658</v>
      </c>
      <c r="I35" s="144">
        <v>40</v>
      </c>
      <c r="J35" s="142">
        <f t="shared" si="2"/>
        <v>0.55555555555555558</v>
      </c>
    </row>
    <row r="36" spans="1:11" x14ac:dyDescent="0.2">
      <c r="A36" s="138" t="s">
        <v>17</v>
      </c>
      <c r="B36" s="138" t="str">
        <f t="shared" si="0"/>
        <v>No</v>
      </c>
      <c r="C36" s="138" t="s">
        <v>56</v>
      </c>
      <c r="D36" s="140" t="s">
        <v>66</v>
      </c>
      <c r="E36" s="140" t="s">
        <v>26</v>
      </c>
      <c r="F36" s="143">
        <v>90</v>
      </c>
      <c r="G36" s="141">
        <v>141.75</v>
      </c>
      <c r="H36" s="142">
        <f t="shared" si="1"/>
        <v>0.57499999999999996</v>
      </c>
      <c r="I36" s="144">
        <v>40</v>
      </c>
      <c r="J36" s="142">
        <f t="shared" si="2"/>
        <v>0.55555555555555558</v>
      </c>
    </row>
    <row r="37" spans="1:11" x14ac:dyDescent="0.2">
      <c r="A37" s="138" t="s">
        <v>17</v>
      </c>
      <c r="B37" s="138" t="str">
        <f t="shared" si="0"/>
        <v>No</v>
      </c>
      <c r="C37" s="138" t="s">
        <v>56</v>
      </c>
      <c r="D37" s="140" t="s">
        <v>67</v>
      </c>
      <c r="E37" s="140" t="s">
        <v>26</v>
      </c>
      <c r="F37" s="143">
        <v>96</v>
      </c>
      <c r="G37" s="141">
        <v>147</v>
      </c>
      <c r="H37" s="142">
        <f t="shared" si="1"/>
        <v>0.53125</v>
      </c>
      <c r="I37" s="141">
        <v>53</v>
      </c>
      <c r="J37" s="142">
        <f t="shared" si="2"/>
        <v>0.44791666666666669</v>
      </c>
    </row>
    <row r="38" spans="1:11" x14ac:dyDescent="0.2">
      <c r="A38" s="138" t="s">
        <v>17</v>
      </c>
      <c r="B38" s="138" t="str">
        <f t="shared" si="0"/>
        <v>No</v>
      </c>
      <c r="C38" s="138" t="s">
        <v>56</v>
      </c>
      <c r="D38" s="140" t="s">
        <v>58</v>
      </c>
      <c r="E38" s="140" t="s">
        <v>26</v>
      </c>
      <c r="F38" s="143">
        <v>90</v>
      </c>
      <c r="G38" s="141">
        <v>138.6</v>
      </c>
      <c r="H38" s="142">
        <f t="shared" si="1"/>
        <v>0.53999999999999992</v>
      </c>
      <c r="I38" s="141">
        <v>56</v>
      </c>
      <c r="J38" s="142">
        <f t="shared" si="2"/>
        <v>0.37777777777777777</v>
      </c>
    </row>
    <row r="39" spans="1:11" x14ac:dyDescent="0.2">
      <c r="A39" s="138" t="s">
        <v>17</v>
      </c>
      <c r="B39" s="138" t="str">
        <f t="shared" si="0"/>
        <v>No</v>
      </c>
      <c r="C39" s="138" t="s">
        <v>56</v>
      </c>
      <c r="D39" s="140" t="s">
        <v>57</v>
      </c>
      <c r="E39" s="140" t="s">
        <v>26</v>
      </c>
      <c r="F39" s="143">
        <v>63</v>
      </c>
      <c r="G39" s="141">
        <v>94.5</v>
      </c>
      <c r="H39" s="142">
        <f t="shared" si="1"/>
        <v>0.5</v>
      </c>
      <c r="I39" s="141">
        <v>40</v>
      </c>
      <c r="J39" s="142">
        <f t="shared" si="2"/>
        <v>0.36507936507936506</v>
      </c>
    </row>
    <row r="40" spans="1:11" x14ac:dyDescent="0.2">
      <c r="A40" s="138" t="s">
        <v>17</v>
      </c>
      <c r="B40" s="138" t="str">
        <f t="shared" si="0"/>
        <v>No</v>
      </c>
      <c r="C40" s="138" t="s">
        <v>56</v>
      </c>
      <c r="D40" s="140" t="s">
        <v>69</v>
      </c>
      <c r="E40" s="140" t="s">
        <v>26</v>
      </c>
      <c r="F40" s="141">
        <v>70</v>
      </c>
      <c r="G40" s="141">
        <v>100</v>
      </c>
      <c r="H40" s="142">
        <f t="shared" si="1"/>
        <v>0.42857142857142855</v>
      </c>
      <c r="I40" s="141">
        <v>40</v>
      </c>
      <c r="J40" s="142">
        <f t="shared" si="2"/>
        <v>0.42857142857142855</v>
      </c>
      <c r="K40" t="s">
        <v>214</v>
      </c>
    </row>
    <row r="41" spans="1:11" x14ac:dyDescent="0.2">
      <c r="A41" s="138" t="s">
        <v>17</v>
      </c>
      <c r="B41" s="138" t="str">
        <f t="shared" si="0"/>
        <v>No</v>
      </c>
      <c r="C41" s="138" t="s">
        <v>56</v>
      </c>
      <c r="D41" s="140" t="s">
        <v>68</v>
      </c>
      <c r="E41" s="140" t="s">
        <v>26</v>
      </c>
      <c r="F41" s="143">
        <v>93</v>
      </c>
      <c r="G41" s="141">
        <v>145</v>
      </c>
      <c r="H41" s="142">
        <f t="shared" si="1"/>
        <v>0.55913978494623651</v>
      </c>
      <c r="I41" s="141">
        <v>58</v>
      </c>
      <c r="J41" s="142">
        <f t="shared" si="2"/>
        <v>0.37634408602150538</v>
      </c>
      <c r="K41" t="s">
        <v>214</v>
      </c>
    </row>
    <row r="42" spans="1:11" x14ac:dyDescent="0.2">
      <c r="A42" s="138" t="s">
        <v>17</v>
      </c>
      <c r="B42" s="138" t="str">
        <f t="shared" si="0"/>
        <v>No</v>
      </c>
      <c r="C42" s="138" t="s">
        <v>70</v>
      </c>
      <c r="D42" s="140" t="s">
        <v>71</v>
      </c>
      <c r="E42" s="140" t="s">
        <v>26</v>
      </c>
      <c r="F42" s="143">
        <v>73</v>
      </c>
      <c r="G42" s="141">
        <v>105</v>
      </c>
      <c r="H42" s="142">
        <f t="shared" si="1"/>
        <v>0.43835616438356162</v>
      </c>
      <c r="I42" s="144">
        <v>40</v>
      </c>
      <c r="J42" s="142">
        <f t="shared" si="2"/>
        <v>0.45205479452054792</v>
      </c>
    </row>
    <row r="43" spans="1:11" x14ac:dyDescent="0.2">
      <c r="A43" s="138" t="s">
        <v>17</v>
      </c>
      <c r="B43" s="138" t="str">
        <f t="shared" si="0"/>
        <v>No</v>
      </c>
      <c r="C43" s="138" t="s">
        <v>70</v>
      </c>
      <c r="D43" s="140" t="s">
        <v>72</v>
      </c>
      <c r="E43" s="140" t="s">
        <v>26</v>
      </c>
      <c r="F43" s="143">
        <v>88.5</v>
      </c>
      <c r="G43" s="141">
        <v>128.1</v>
      </c>
      <c r="H43" s="142">
        <f t="shared" si="1"/>
        <v>0.44745762711864401</v>
      </c>
      <c r="I43" s="144">
        <v>40</v>
      </c>
      <c r="J43" s="142">
        <f t="shared" si="2"/>
        <v>0.54802259887005644</v>
      </c>
    </row>
    <row r="44" spans="1:11" x14ac:dyDescent="0.2">
      <c r="A44" s="138" t="s">
        <v>17</v>
      </c>
      <c r="B44" s="138" t="str">
        <f t="shared" si="0"/>
        <v>No</v>
      </c>
      <c r="C44" s="138" t="s">
        <v>70</v>
      </c>
      <c r="D44" s="140" t="s">
        <v>73</v>
      </c>
      <c r="E44" s="140" t="s">
        <v>26</v>
      </c>
      <c r="F44" s="143">
        <v>181</v>
      </c>
      <c r="G44" s="141">
        <v>257.25</v>
      </c>
      <c r="H44" s="142">
        <f t="shared" si="1"/>
        <v>0.42127071823204421</v>
      </c>
      <c r="I44" s="144">
        <v>40</v>
      </c>
      <c r="J44" s="142">
        <f t="shared" si="2"/>
        <v>0.77900552486187846</v>
      </c>
    </row>
    <row r="45" spans="1:11" x14ac:dyDescent="0.2">
      <c r="A45" s="138" t="s">
        <v>17</v>
      </c>
      <c r="B45" s="138" t="str">
        <f t="shared" si="0"/>
        <v>No</v>
      </c>
      <c r="C45" s="138" t="s">
        <v>100</v>
      </c>
      <c r="D45" s="140" t="s">
        <v>104</v>
      </c>
      <c r="E45" s="140" t="s">
        <v>26</v>
      </c>
      <c r="F45" s="143">
        <v>90</v>
      </c>
      <c r="G45" s="141">
        <v>134.4</v>
      </c>
      <c r="H45" s="142">
        <f t="shared" si="1"/>
        <v>0.4933333333333334</v>
      </c>
      <c r="I45" s="144">
        <v>40</v>
      </c>
      <c r="J45" s="142">
        <f t="shared" si="2"/>
        <v>0.55555555555555558</v>
      </c>
    </row>
    <row r="46" spans="1:11" x14ac:dyDescent="0.2">
      <c r="A46" s="138" t="s">
        <v>17</v>
      </c>
      <c r="B46" s="138" t="str">
        <f t="shared" si="0"/>
        <v>No</v>
      </c>
      <c r="C46" s="138" t="s">
        <v>100</v>
      </c>
      <c r="D46" s="140" t="s">
        <v>105</v>
      </c>
      <c r="E46" s="140" t="s">
        <v>26</v>
      </c>
      <c r="F46" s="143">
        <v>80</v>
      </c>
      <c r="G46" s="141">
        <v>120.75</v>
      </c>
      <c r="H46" s="142">
        <f t="shared" si="1"/>
        <v>0.50937500000000002</v>
      </c>
      <c r="I46" s="144">
        <v>40</v>
      </c>
      <c r="J46" s="142">
        <f t="shared" si="2"/>
        <v>0.5</v>
      </c>
    </row>
    <row r="47" spans="1:11" x14ac:dyDescent="0.2">
      <c r="A47" s="138" t="s">
        <v>17</v>
      </c>
      <c r="B47" s="138" t="str">
        <f t="shared" si="0"/>
        <v>No</v>
      </c>
      <c r="C47" s="138" t="s">
        <v>100</v>
      </c>
      <c r="D47" s="140" t="s">
        <v>102</v>
      </c>
      <c r="E47" s="140" t="s">
        <v>26</v>
      </c>
      <c r="F47" s="143">
        <v>65</v>
      </c>
      <c r="G47" s="141">
        <v>98.7</v>
      </c>
      <c r="H47" s="142">
        <f t="shared" si="1"/>
        <v>0.51846153846153853</v>
      </c>
      <c r="I47" s="144">
        <v>40</v>
      </c>
      <c r="J47" s="142">
        <f t="shared" si="2"/>
        <v>0.38461538461538464</v>
      </c>
    </row>
    <row r="48" spans="1:11" x14ac:dyDescent="0.2">
      <c r="A48" s="138" t="s">
        <v>17</v>
      </c>
      <c r="B48" s="138" t="str">
        <f t="shared" si="0"/>
        <v>No</v>
      </c>
      <c r="C48" s="138" t="s">
        <v>100</v>
      </c>
      <c r="D48" s="140" t="s">
        <v>103</v>
      </c>
      <c r="E48" s="140" t="s">
        <v>26</v>
      </c>
      <c r="F48" s="143">
        <v>55</v>
      </c>
      <c r="G48" s="141">
        <v>87.15</v>
      </c>
      <c r="H48" s="142">
        <f t="shared" si="1"/>
        <v>0.5845454545454547</v>
      </c>
      <c r="I48" s="144">
        <v>40</v>
      </c>
      <c r="J48" s="142">
        <f t="shared" si="2"/>
        <v>0.27272727272727271</v>
      </c>
    </row>
    <row r="49" spans="1:11" x14ac:dyDescent="0.2">
      <c r="A49" s="138" t="s">
        <v>17</v>
      </c>
      <c r="B49" s="138" t="str">
        <f t="shared" si="0"/>
        <v>No</v>
      </c>
      <c r="C49" s="138" t="s">
        <v>100</v>
      </c>
      <c r="D49" s="140" t="s">
        <v>101</v>
      </c>
      <c r="E49" s="140" t="s">
        <v>26</v>
      </c>
      <c r="F49" s="143">
        <v>35</v>
      </c>
      <c r="G49" s="141">
        <v>57.75</v>
      </c>
      <c r="H49" s="142">
        <f t="shared" si="1"/>
        <v>0.65</v>
      </c>
      <c r="I49" s="144">
        <v>25</v>
      </c>
      <c r="J49" s="142">
        <f t="shared" si="2"/>
        <v>0.2857142857142857</v>
      </c>
    </row>
    <row r="50" spans="1:11" x14ac:dyDescent="0.2">
      <c r="A50" s="138" t="s">
        <v>18</v>
      </c>
      <c r="B50" s="138" t="str">
        <f t="shared" si="0"/>
        <v>No</v>
      </c>
      <c r="C50" s="138" t="s">
        <v>106</v>
      </c>
      <c r="D50" s="140" t="s">
        <v>107</v>
      </c>
      <c r="E50" s="140" t="s">
        <v>26</v>
      </c>
      <c r="F50" s="143"/>
      <c r="G50" s="141">
        <v>91.88</v>
      </c>
      <c r="H50" s="142" t="e">
        <f t="shared" si="1"/>
        <v>#DIV/0!</v>
      </c>
      <c r="I50" s="144"/>
      <c r="J50" s="142" t="e">
        <f t="shared" si="2"/>
        <v>#DIV/0!</v>
      </c>
      <c r="K50" t="s">
        <v>214</v>
      </c>
    </row>
    <row r="51" spans="1:11" x14ac:dyDescent="0.2">
      <c r="A51" s="138" t="s">
        <v>18</v>
      </c>
      <c r="B51" s="138" t="str">
        <f t="shared" si="0"/>
        <v>No</v>
      </c>
      <c r="C51" s="138" t="s">
        <v>106</v>
      </c>
      <c r="D51" s="140" t="s">
        <v>108</v>
      </c>
      <c r="E51" s="140" t="s">
        <v>26</v>
      </c>
      <c r="F51" s="143"/>
      <c r="G51" s="141">
        <v>144.38</v>
      </c>
      <c r="H51" s="142" t="e">
        <f t="shared" si="1"/>
        <v>#DIV/0!</v>
      </c>
      <c r="I51" s="144"/>
      <c r="J51" s="142" t="e">
        <f t="shared" si="2"/>
        <v>#DIV/0!</v>
      </c>
      <c r="K51" t="s">
        <v>214</v>
      </c>
    </row>
    <row r="52" spans="1:11" x14ac:dyDescent="0.2">
      <c r="A52" s="138" t="s">
        <v>18</v>
      </c>
      <c r="B52" s="138" t="str">
        <f t="shared" si="0"/>
        <v>No</v>
      </c>
      <c r="C52" s="138" t="s">
        <v>106</v>
      </c>
      <c r="D52" s="140" t="s">
        <v>109</v>
      </c>
      <c r="E52" s="140" t="s">
        <v>26</v>
      </c>
      <c r="F52" s="143"/>
      <c r="G52" s="141">
        <v>154.88</v>
      </c>
      <c r="H52" s="142" t="e">
        <f t="shared" si="1"/>
        <v>#DIV/0!</v>
      </c>
      <c r="I52" s="144"/>
      <c r="J52" s="142" t="e">
        <f t="shared" si="2"/>
        <v>#DIV/0!</v>
      </c>
      <c r="K52" t="s">
        <v>214</v>
      </c>
    </row>
    <row r="53" spans="1:11" x14ac:dyDescent="0.2">
      <c r="A53" s="138" t="s">
        <v>18</v>
      </c>
      <c r="B53" s="138" t="str">
        <f t="shared" si="0"/>
        <v>No</v>
      </c>
      <c r="C53" s="138" t="s">
        <v>106</v>
      </c>
      <c r="D53" s="140" t="s">
        <v>110</v>
      </c>
      <c r="E53" s="140" t="s">
        <v>26</v>
      </c>
      <c r="F53" s="143"/>
      <c r="G53" s="141">
        <v>173.78</v>
      </c>
      <c r="H53" s="142" t="e">
        <f t="shared" si="1"/>
        <v>#DIV/0!</v>
      </c>
      <c r="I53" s="144"/>
      <c r="J53" s="142" t="e">
        <f t="shared" si="2"/>
        <v>#DIV/0!</v>
      </c>
      <c r="K53" t="s">
        <v>214</v>
      </c>
    </row>
    <row r="54" spans="1:11" x14ac:dyDescent="0.2">
      <c r="A54" s="138" t="s">
        <v>18</v>
      </c>
      <c r="B54" s="138" t="str">
        <f t="shared" si="0"/>
        <v>No</v>
      </c>
      <c r="C54" s="138" t="s">
        <v>106</v>
      </c>
      <c r="D54" s="140" t="s">
        <v>111</v>
      </c>
      <c r="E54" s="140" t="s">
        <v>26</v>
      </c>
      <c r="F54" s="143"/>
      <c r="G54" s="141">
        <v>184.28</v>
      </c>
      <c r="H54" s="142" t="e">
        <f t="shared" si="1"/>
        <v>#DIV/0!</v>
      </c>
      <c r="I54" s="144"/>
      <c r="J54" s="142" t="e">
        <f t="shared" si="2"/>
        <v>#DIV/0!</v>
      </c>
      <c r="K54" t="s">
        <v>214</v>
      </c>
    </row>
    <row r="55" spans="1:11" x14ac:dyDescent="0.2">
      <c r="A55" s="138" t="s">
        <v>17</v>
      </c>
      <c r="B55" s="138" t="str">
        <f t="shared" si="0"/>
        <v>No</v>
      </c>
      <c r="C55" s="138" t="s">
        <v>34</v>
      </c>
      <c r="D55" s="140" t="s">
        <v>35</v>
      </c>
      <c r="E55" s="140" t="s">
        <v>26</v>
      </c>
      <c r="F55" s="143">
        <v>15</v>
      </c>
      <c r="G55" s="141">
        <v>23</v>
      </c>
      <c r="H55" s="142">
        <f t="shared" si="1"/>
        <v>0.53333333333333333</v>
      </c>
      <c r="I55" s="144">
        <v>9</v>
      </c>
      <c r="J55" s="142">
        <f t="shared" si="2"/>
        <v>0.4</v>
      </c>
      <c r="K55" t="s">
        <v>214</v>
      </c>
    </row>
    <row r="56" spans="1:11" x14ac:dyDescent="0.2">
      <c r="A56" s="138" t="s">
        <v>17</v>
      </c>
      <c r="B56" s="138" t="str">
        <f t="shared" si="0"/>
        <v>No</v>
      </c>
      <c r="C56" s="138" t="s">
        <v>34</v>
      </c>
      <c r="D56" s="140" t="s">
        <v>37</v>
      </c>
      <c r="E56" s="140" t="s">
        <v>26</v>
      </c>
      <c r="F56" s="143">
        <v>24</v>
      </c>
      <c r="G56" s="141">
        <v>37</v>
      </c>
      <c r="H56" s="142">
        <f t="shared" si="1"/>
        <v>0.54166666666666663</v>
      </c>
      <c r="I56" s="144">
        <v>14</v>
      </c>
      <c r="J56" s="142">
        <f t="shared" si="2"/>
        <v>0.41666666666666669</v>
      </c>
      <c r="K56" t="s">
        <v>214</v>
      </c>
    </row>
    <row r="57" spans="1:11" x14ac:dyDescent="0.2">
      <c r="A57" s="138" t="s">
        <v>17</v>
      </c>
      <c r="B57" s="138" t="str">
        <f t="shared" si="0"/>
        <v>No</v>
      </c>
      <c r="C57" s="138" t="s">
        <v>34</v>
      </c>
      <c r="D57" s="140" t="s">
        <v>39</v>
      </c>
      <c r="E57" s="140" t="s">
        <v>26</v>
      </c>
      <c r="F57" s="143">
        <v>34</v>
      </c>
      <c r="G57" s="141">
        <v>52</v>
      </c>
      <c r="H57" s="142">
        <f t="shared" si="1"/>
        <v>0.52941176470588236</v>
      </c>
      <c r="I57" s="144">
        <v>20</v>
      </c>
      <c r="J57" s="142">
        <f t="shared" si="2"/>
        <v>0.41176470588235292</v>
      </c>
      <c r="K57" t="s">
        <v>214</v>
      </c>
    </row>
    <row r="58" spans="1:11" x14ac:dyDescent="0.2">
      <c r="A58" s="138" t="s">
        <v>17</v>
      </c>
      <c r="B58" s="138" t="str">
        <f t="shared" si="0"/>
        <v>No</v>
      </c>
      <c r="C58" s="138" t="s">
        <v>52</v>
      </c>
      <c r="D58" s="140" t="s">
        <v>52</v>
      </c>
      <c r="E58" s="140" t="s">
        <v>26</v>
      </c>
      <c r="F58" s="143">
        <v>42</v>
      </c>
      <c r="G58" s="141">
        <v>63</v>
      </c>
      <c r="H58" s="142">
        <f t="shared" si="1"/>
        <v>0.5</v>
      </c>
      <c r="I58" s="144">
        <v>40</v>
      </c>
      <c r="J58" s="142">
        <f t="shared" si="2"/>
        <v>4.7619047619047616E-2</v>
      </c>
    </row>
    <row r="59" spans="1:11" x14ac:dyDescent="0.2">
      <c r="A59" s="138" t="s">
        <v>17</v>
      </c>
      <c r="B59" s="138" t="str">
        <f>IF(ISBLANK(C59),"",IF(C59=B$1,"Yes","No"))</f>
        <v>No</v>
      </c>
      <c r="C59" s="145" t="s">
        <v>53</v>
      </c>
      <c r="D59" s="146" t="s">
        <v>53</v>
      </c>
      <c r="E59" s="147" t="s">
        <v>26</v>
      </c>
      <c r="F59" s="148">
        <v>75</v>
      </c>
      <c r="G59" s="149">
        <v>150</v>
      </c>
      <c r="H59" s="150">
        <f t="shared" si="1"/>
        <v>1</v>
      </c>
      <c r="I59" s="149">
        <v>75</v>
      </c>
      <c r="J59" s="151">
        <f>IF(ISBLANK(C59),"",(F59-I59)/F59)</f>
        <v>0</v>
      </c>
      <c r="K59" t="s">
        <v>214</v>
      </c>
    </row>
    <row r="60" spans="1:11" x14ac:dyDescent="0.2">
      <c r="A60" s="138" t="s">
        <v>18</v>
      </c>
      <c r="B60" s="138" t="str">
        <f t="shared" si="0"/>
        <v>No</v>
      </c>
      <c r="C60" s="138" t="s">
        <v>215</v>
      </c>
      <c r="D60" s="140" t="s">
        <v>209</v>
      </c>
      <c r="E60" s="140" t="s">
        <v>26</v>
      </c>
      <c r="F60" s="143">
        <v>42</v>
      </c>
      <c r="G60" s="141">
        <v>126</v>
      </c>
      <c r="H60" s="142">
        <f>IF(ISBLANK(C60),"",(G60-F60)/F60)</f>
        <v>2</v>
      </c>
      <c r="I60" s="144">
        <v>20</v>
      </c>
      <c r="J60" s="142">
        <f>IF(ISBLANK(C60),"",(F60-I60)/F60)</f>
        <v>0.52380952380952384</v>
      </c>
    </row>
    <row r="61" spans="1:11" x14ac:dyDescent="0.2">
      <c r="A61" s="138" t="s">
        <v>17</v>
      </c>
      <c r="B61" s="138" t="str">
        <f t="shared" si="0"/>
        <v>Yes</v>
      </c>
      <c r="C61" s="152" t="s">
        <v>15</v>
      </c>
      <c r="D61" s="153" t="s">
        <v>36</v>
      </c>
      <c r="E61" s="154" t="s">
        <v>28</v>
      </c>
      <c r="F61" s="155" t="s">
        <v>29</v>
      </c>
      <c r="G61" s="156" t="s">
        <v>29</v>
      </c>
      <c r="H61" s="156"/>
      <c r="I61" s="156"/>
      <c r="J61" s="157"/>
    </row>
    <row r="62" spans="1:11" x14ac:dyDescent="0.2">
      <c r="A62" s="138" t="s">
        <v>17</v>
      </c>
      <c r="B62" s="138" t="str">
        <f t="shared" si="0"/>
        <v>Yes</v>
      </c>
      <c r="C62" s="152" t="s">
        <v>15</v>
      </c>
      <c r="D62" s="153" t="s">
        <v>33</v>
      </c>
      <c r="E62" s="154" t="s">
        <v>28</v>
      </c>
      <c r="F62" s="155" t="s">
        <v>29</v>
      </c>
      <c r="G62" s="156" t="s">
        <v>29</v>
      </c>
      <c r="H62" s="156"/>
      <c r="I62" s="156"/>
      <c r="J62" s="157"/>
    </row>
    <row r="63" spans="1:11" x14ac:dyDescent="0.2">
      <c r="A63" s="138" t="s">
        <v>17</v>
      </c>
      <c r="B63" s="138" t="str">
        <f t="shared" si="0"/>
        <v>Yes</v>
      </c>
      <c r="C63" s="152" t="s">
        <v>15</v>
      </c>
      <c r="D63" s="153" t="s">
        <v>31</v>
      </c>
      <c r="E63" s="154" t="s">
        <v>28</v>
      </c>
      <c r="F63" s="155" t="s">
        <v>29</v>
      </c>
      <c r="G63" s="156" t="s">
        <v>29</v>
      </c>
      <c r="H63" s="156"/>
      <c r="I63" s="156"/>
      <c r="J63" s="157"/>
    </row>
    <row r="64" spans="1:11" x14ac:dyDescent="0.2">
      <c r="A64" s="138" t="s">
        <v>17</v>
      </c>
      <c r="B64" s="138" t="str">
        <f t="shared" si="0"/>
        <v>Yes</v>
      </c>
      <c r="C64" s="152" t="s">
        <v>15</v>
      </c>
      <c r="D64" s="153" t="s">
        <v>27</v>
      </c>
      <c r="E64" s="154" t="s">
        <v>28</v>
      </c>
      <c r="F64" s="155" t="s">
        <v>29</v>
      </c>
      <c r="G64" s="156" t="s">
        <v>29</v>
      </c>
      <c r="H64" s="156"/>
      <c r="I64" s="156"/>
      <c r="J64" s="157"/>
    </row>
    <row r="65" spans="1:10" x14ac:dyDescent="0.2">
      <c r="A65" s="138" t="s">
        <v>17</v>
      </c>
      <c r="B65" s="138" t="str">
        <f t="shared" si="0"/>
        <v>Yes</v>
      </c>
      <c r="C65" s="152" t="s">
        <v>15</v>
      </c>
      <c r="D65" s="153" t="s">
        <v>38</v>
      </c>
      <c r="E65" s="154" t="s">
        <v>28</v>
      </c>
      <c r="F65" s="155" t="s">
        <v>29</v>
      </c>
      <c r="G65" s="156" t="s">
        <v>29</v>
      </c>
      <c r="H65" s="156"/>
      <c r="I65" s="156"/>
      <c r="J65" s="157"/>
    </row>
    <row r="67" spans="1:10" x14ac:dyDescent="0.2">
      <c r="B67" t="str">
        <f t="shared" si="0"/>
        <v/>
      </c>
      <c r="H67" s="158" t="str">
        <f t="shared" si="1"/>
        <v/>
      </c>
      <c r="J67" s="158" t="str">
        <f t="shared" ref="J67:J130" si="3">IF(ISBLANK(C67),"",(F67-I67)/F67)</f>
        <v/>
      </c>
    </row>
    <row r="68" spans="1:10" x14ac:dyDescent="0.2">
      <c r="B68" t="str">
        <f t="shared" si="0"/>
        <v/>
      </c>
      <c r="H68" s="158" t="str">
        <f t="shared" si="1"/>
        <v/>
      </c>
      <c r="J68" s="158" t="str">
        <f t="shared" si="3"/>
        <v/>
      </c>
    </row>
    <row r="69" spans="1:10" x14ac:dyDescent="0.2">
      <c r="B69" t="str">
        <f t="shared" si="0"/>
        <v/>
      </c>
      <c r="H69" s="158" t="str">
        <f t="shared" si="1"/>
        <v/>
      </c>
      <c r="J69" s="158" t="str">
        <f t="shared" si="3"/>
        <v/>
      </c>
    </row>
    <row r="70" spans="1:10" x14ac:dyDescent="0.2">
      <c r="B70" t="str">
        <f t="shared" si="0"/>
        <v/>
      </c>
      <c r="H70" s="158" t="str">
        <f t="shared" si="1"/>
        <v/>
      </c>
      <c r="J70" s="158" t="str">
        <f t="shared" si="3"/>
        <v/>
      </c>
    </row>
    <row r="71" spans="1:10" x14ac:dyDescent="0.2">
      <c r="B71" t="str">
        <f t="shared" si="0"/>
        <v/>
      </c>
      <c r="H71" s="158" t="str">
        <f t="shared" si="1"/>
        <v/>
      </c>
      <c r="J71" s="158" t="str">
        <f t="shared" si="3"/>
        <v/>
      </c>
    </row>
    <row r="72" spans="1:10" x14ac:dyDescent="0.2">
      <c r="B72" t="str">
        <f t="shared" si="0"/>
        <v/>
      </c>
      <c r="H72" s="158" t="str">
        <f t="shared" si="1"/>
        <v/>
      </c>
      <c r="J72" s="158" t="str">
        <f t="shared" si="3"/>
        <v/>
      </c>
    </row>
    <row r="73" spans="1:10" x14ac:dyDescent="0.2">
      <c r="B73" t="str">
        <f t="shared" si="0"/>
        <v/>
      </c>
      <c r="H73" s="158" t="str">
        <f t="shared" si="1"/>
        <v/>
      </c>
      <c r="J73" s="158" t="str">
        <f t="shared" si="3"/>
        <v/>
      </c>
    </row>
    <row r="74" spans="1:10" x14ac:dyDescent="0.2">
      <c r="B74" t="str">
        <f t="shared" si="0"/>
        <v/>
      </c>
      <c r="H74" s="158" t="str">
        <f t="shared" si="1"/>
        <v/>
      </c>
      <c r="J74" s="158" t="str">
        <f t="shared" si="3"/>
        <v/>
      </c>
    </row>
    <row r="75" spans="1:10" x14ac:dyDescent="0.2">
      <c r="B75" t="str">
        <f t="shared" si="0"/>
        <v/>
      </c>
      <c r="H75" s="158" t="str">
        <f t="shared" si="1"/>
        <v/>
      </c>
      <c r="J75" s="158" t="str">
        <f t="shared" si="3"/>
        <v/>
      </c>
    </row>
    <row r="76" spans="1:10" x14ac:dyDescent="0.2">
      <c r="B76" t="str">
        <f t="shared" si="0"/>
        <v/>
      </c>
      <c r="F76" s="159"/>
      <c r="H76" s="158" t="str">
        <f t="shared" si="1"/>
        <v/>
      </c>
      <c r="J76" s="158" t="str">
        <f t="shared" si="3"/>
        <v/>
      </c>
    </row>
    <row r="77" spans="1:10" x14ac:dyDescent="0.2">
      <c r="B77" t="str">
        <f t="shared" si="0"/>
        <v/>
      </c>
      <c r="H77" s="158" t="str">
        <f t="shared" si="1"/>
        <v/>
      </c>
      <c r="J77" s="158" t="str">
        <f t="shared" si="3"/>
        <v/>
      </c>
    </row>
    <row r="78" spans="1:10" x14ac:dyDescent="0.2">
      <c r="B78" t="str">
        <f t="shared" si="0"/>
        <v/>
      </c>
      <c r="H78" s="158" t="str">
        <f t="shared" si="1"/>
        <v/>
      </c>
      <c r="J78" s="158" t="str">
        <f t="shared" si="3"/>
        <v/>
      </c>
    </row>
    <row r="79" spans="1:10" x14ac:dyDescent="0.2">
      <c r="B79" t="str">
        <f t="shared" si="0"/>
        <v/>
      </c>
      <c r="H79" s="158" t="str">
        <f t="shared" si="1"/>
        <v/>
      </c>
      <c r="J79" s="158" t="str">
        <f t="shared" si="3"/>
        <v/>
      </c>
    </row>
    <row r="80" spans="1:10" x14ac:dyDescent="0.2">
      <c r="B80" t="str">
        <f t="shared" si="0"/>
        <v/>
      </c>
      <c r="H80" s="158" t="str">
        <f t="shared" si="1"/>
        <v/>
      </c>
      <c r="J80" s="158" t="str">
        <f t="shared" si="3"/>
        <v/>
      </c>
    </row>
    <row r="81" spans="2:10" x14ac:dyDescent="0.2">
      <c r="B81" t="str">
        <f t="shared" si="0"/>
        <v/>
      </c>
      <c r="H81" s="158" t="str">
        <f t="shared" ref="H81:H144" si="4">IF(ISBLANK(C81),"",(G81-F81)/F81)</f>
        <v/>
      </c>
      <c r="J81" s="158" t="str">
        <f t="shared" si="3"/>
        <v/>
      </c>
    </row>
    <row r="82" spans="2:10" x14ac:dyDescent="0.2">
      <c r="B82" t="str">
        <f t="shared" ref="B82:B145" si="5">IF(ISBLANK(C82),"",IF(C82=B$1,"Yes","No"))</f>
        <v/>
      </c>
      <c r="H82" s="158" t="str">
        <f t="shared" si="4"/>
        <v/>
      </c>
      <c r="J82" s="158" t="str">
        <f t="shared" si="3"/>
        <v/>
      </c>
    </row>
    <row r="83" spans="2:10" x14ac:dyDescent="0.2">
      <c r="B83" t="str">
        <f t="shared" si="5"/>
        <v/>
      </c>
      <c r="H83" s="158" t="str">
        <f t="shared" si="4"/>
        <v/>
      </c>
      <c r="J83" s="158" t="str">
        <f t="shared" si="3"/>
        <v/>
      </c>
    </row>
    <row r="84" spans="2:10" x14ac:dyDescent="0.2">
      <c r="B84" t="str">
        <f t="shared" si="5"/>
        <v/>
      </c>
      <c r="H84" s="158" t="str">
        <f t="shared" si="4"/>
        <v/>
      </c>
      <c r="J84" s="158" t="str">
        <f t="shared" si="3"/>
        <v/>
      </c>
    </row>
    <row r="85" spans="2:10" x14ac:dyDescent="0.2">
      <c r="B85" t="str">
        <f t="shared" si="5"/>
        <v/>
      </c>
      <c r="H85" s="158" t="str">
        <f t="shared" si="4"/>
        <v/>
      </c>
      <c r="J85" s="158" t="str">
        <f t="shared" si="3"/>
        <v/>
      </c>
    </row>
    <row r="86" spans="2:10" x14ac:dyDescent="0.2">
      <c r="B86" t="str">
        <f t="shared" si="5"/>
        <v/>
      </c>
      <c r="H86" s="158" t="str">
        <f t="shared" si="4"/>
        <v/>
      </c>
      <c r="J86" s="158" t="str">
        <f t="shared" si="3"/>
        <v/>
      </c>
    </row>
    <row r="87" spans="2:10" x14ac:dyDescent="0.2">
      <c r="B87" t="str">
        <f t="shared" si="5"/>
        <v/>
      </c>
      <c r="H87" s="158" t="str">
        <f t="shared" si="4"/>
        <v/>
      </c>
      <c r="J87" s="158" t="str">
        <f t="shared" si="3"/>
        <v/>
      </c>
    </row>
    <row r="88" spans="2:10" x14ac:dyDescent="0.2">
      <c r="B88" t="str">
        <f t="shared" si="5"/>
        <v/>
      </c>
      <c r="H88" s="158" t="str">
        <f t="shared" si="4"/>
        <v/>
      </c>
      <c r="J88" s="158" t="str">
        <f t="shared" si="3"/>
        <v/>
      </c>
    </row>
    <row r="89" spans="2:10" x14ac:dyDescent="0.2">
      <c r="B89" t="str">
        <f t="shared" si="5"/>
        <v/>
      </c>
      <c r="H89" s="158" t="str">
        <f t="shared" si="4"/>
        <v/>
      </c>
      <c r="J89" s="158" t="str">
        <f t="shared" si="3"/>
        <v/>
      </c>
    </row>
    <row r="90" spans="2:10" x14ac:dyDescent="0.2">
      <c r="B90" t="str">
        <f t="shared" si="5"/>
        <v/>
      </c>
      <c r="H90" s="158" t="str">
        <f t="shared" si="4"/>
        <v/>
      </c>
      <c r="J90" s="158" t="str">
        <f t="shared" si="3"/>
        <v/>
      </c>
    </row>
    <row r="91" spans="2:10" x14ac:dyDescent="0.2">
      <c r="B91" t="str">
        <f t="shared" si="5"/>
        <v/>
      </c>
      <c r="H91" s="158" t="str">
        <f t="shared" si="4"/>
        <v/>
      </c>
      <c r="J91" s="158" t="str">
        <f t="shared" si="3"/>
        <v/>
      </c>
    </row>
    <row r="92" spans="2:10" x14ac:dyDescent="0.2">
      <c r="B92" t="str">
        <f t="shared" si="5"/>
        <v/>
      </c>
      <c r="H92" s="158" t="str">
        <f t="shared" si="4"/>
        <v/>
      </c>
      <c r="J92" s="158" t="str">
        <f t="shared" si="3"/>
        <v/>
      </c>
    </row>
    <row r="93" spans="2:10" x14ac:dyDescent="0.2">
      <c r="B93" t="str">
        <f t="shared" si="5"/>
        <v/>
      </c>
      <c r="H93" s="158" t="str">
        <f t="shared" si="4"/>
        <v/>
      </c>
      <c r="J93" s="158" t="str">
        <f t="shared" si="3"/>
        <v/>
      </c>
    </row>
    <row r="94" spans="2:10" x14ac:dyDescent="0.2">
      <c r="B94" t="str">
        <f t="shared" si="5"/>
        <v/>
      </c>
      <c r="H94" s="158" t="str">
        <f t="shared" si="4"/>
        <v/>
      </c>
      <c r="J94" s="158" t="str">
        <f t="shared" si="3"/>
        <v/>
      </c>
    </row>
    <row r="95" spans="2:10" x14ac:dyDescent="0.2">
      <c r="B95" t="str">
        <f t="shared" si="5"/>
        <v/>
      </c>
      <c r="H95" s="158" t="str">
        <f t="shared" si="4"/>
        <v/>
      </c>
      <c r="J95" s="158" t="str">
        <f t="shared" si="3"/>
        <v/>
      </c>
    </row>
    <row r="96" spans="2:10" x14ac:dyDescent="0.2">
      <c r="B96" t="str">
        <f t="shared" si="5"/>
        <v/>
      </c>
      <c r="H96" s="158" t="str">
        <f t="shared" si="4"/>
        <v/>
      </c>
      <c r="J96" s="158" t="str">
        <f t="shared" si="3"/>
        <v/>
      </c>
    </row>
    <row r="97" spans="2:10" x14ac:dyDescent="0.2">
      <c r="B97" t="str">
        <f t="shared" si="5"/>
        <v/>
      </c>
      <c r="H97" s="158" t="str">
        <f t="shared" si="4"/>
        <v/>
      </c>
      <c r="J97" s="158" t="str">
        <f t="shared" si="3"/>
        <v/>
      </c>
    </row>
    <row r="98" spans="2:10" x14ac:dyDescent="0.2">
      <c r="B98" t="str">
        <f t="shared" si="5"/>
        <v/>
      </c>
      <c r="H98" s="158" t="str">
        <f t="shared" si="4"/>
        <v/>
      </c>
      <c r="J98" s="158" t="str">
        <f t="shared" si="3"/>
        <v/>
      </c>
    </row>
    <row r="99" spans="2:10" x14ac:dyDescent="0.2">
      <c r="B99" t="str">
        <f t="shared" si="5"/>
        <v/>
      </c>
      <c r="H99" s="158" t="str">
        <f t="shared" si="4"/>
        <v/>
      </c>
      <c r="J99" s="158" t="str">
        <f t="shared" si="3"/>
        <v/>
      </c>
    </row>
    <row r="100" spans="2:10" x14ac:dyDescent="0.2">
      <c r="B100" t="str">
        <f t="shared" si="5"/>
        <v/>
      </c>
      <c r="H100" s="158" t="str">
        <f t="shared" si="4"/>
        <v/>
      </c>
      <c r="J100" s="158" t="str">
        <f t="shared" si="3"/>
        <v/>
      </c>
    </row>
    <row r="101" spans="2:10" x14ac:dyDescent="0.2">
      <c r="B101" t="str">
        <f t="shared" si="5"/>
        <v/>
      </c>
      <c r="H101" s="158" t="str">
        <f t="shared" si="4"/>
        <v/>
      </c>
      <c r="J101" s="158" t="str">
        <f t="shared" si="3"/>
        <v/>
      </c>
    </row>
    <row r="102" spans="2:10" x14ac:dyDescent="0.2">
      <c r="B102" t="str">
        <f t="shared" si="5"/>
        <v/>
      </c>
      <c r="H102" s="158" t="str">
        <f t="shared" si="4"/>
        <v/>
      </c>
      <c r="J102" s="158" t="str">
        <f t="shared" si="3"/>
        <v/>
      </c>
    </row>
    <row r="103" spans="2:10" x14ac:dyDescent="0.2">
      <c r="B103" t="str">
        <f t="shared" si="5"/>
        <v/>
      </c>
      <c r="H103" s="158" t="str">
        <f t="shared" si="4"/>
        <v/>
      </c>
      <c r="J103" s="158" t="str">
        <f t="shared" si="3"/>
        <v/>
      </c>
    </row>
    <row r="104" spans="2:10" x14ac:dyDescent="0.2">
      <c r="B104" t="str">
        <f t="shared" si="5"/>
        <v/>
      </c>
      <c r="H104" s="158" t="str">
        <f t="shared" si="4"/>
        <v/>
      </c>
      <c r="J104" s="158" t="str">
        <f t="shared" si="3"/>
        <v/>
      </c>
    </row>
    <row r="105" spans="2:10" x14ac:dyDescent="0.2">
      <c r="B105" t="str">
        <f t="shared" si="5"/>
        <v/>
      </c>
      <c r="H105" s="158" t="str">
        <f t="shared" si="4"/>
        <v/>
      </c>
      <c r="J105" s="158" t="str">
        <f t="shared" si="3"/>
        <v/>
      </c>
    </row>
    <row r="106" spans="2:10" x14ac:dyDescent="0.2">
      <c r="B106" t="str">
        <f t="shared" si="5"/>
        <v/>
      </c>
      <c r="H106" s="158" t="str">
        <f t="shared" si="4"/>
        <v/>
      </c>
      <c r="J106" s="158" t="str">
        <f t="shared" si="3"/>
        <v/>
      </c>
    </row>
    <row r="107" spans="2:10" x14ac:dyDescent="0.2">
      <c r="B107" t="str">
        <f t="shared" si="5"/>
        <v/>
      </c>
      <c r="H107" s="158" t="str">
        <f t="shared" si="4"/>
        <v/>
      </c>
      <c r="J107" s="158" t="str">
        <f t="shared" si="3"/>
        <v/>
      </c>
    </row>
    <row r="108" spans="2:10" x14ac:dyDescent="0.2">
      <c r="B108" t="str">
        <f t="shared" si="5"/>
        <v/>
      </c>
      <c r="H108" s="158" t="str">
        <f t="shared" si="4"/>
        <v/>
      </c>
      <c r="J108" s="158" t="str">
        <f t="shared" si="3"/>
        <v/>
      </c>
    </row>
    <row r="109" spans="2:10" x14ac:dyDescent="0.2">
      <c r="B109" t="str">
        <f t="shared" si="5"/>
        <v/>
      </c>
      <c r="H109" s="158" t="str">
        <f t="shared" si="4"/>
        <v/>
      </c>
      <c r="J109" s="158" t="str">
        <f t="shared" si="3"/>
        <v/>
      </c>
    </row>
    <row r="110" spans="2:10" x14ac:dyDescent="0.2">
      <c r="B110" t="str">
        <f t="shared" si="5"/>
        <v/>
      </c>
      <c r="H110" s="158" t="str">
        <f t="shared" si="4"/>
        <v/>
      </c>
      <c r="J110" s="158" t="str">
        <f t="shared" si="3"/>
        <v/>
      </c>
    </row>
    <row r="111" spans="2:10" x14ac:dyDescent="0.2">
      <c r="B111" t="str">
        <f t="shared" si="5"/>
        <v/>
      </c>
      <c r="H111" s="158" t="str">
        <f t="shared" si="4"/>
        <v/>
      </c>
      <c r="J111" s="158" t="str">
        <f t="shared" si="3"/>
        <v/>
      </c>
    </row>
    <row r="112" spans="2:10" x14ac:dyDescent="0.2">
      <c r="B112" t="str">
        <f t="shared" si="5"/>
        <v/>
      </c>
      <c r="H112" s="158" t="str">
        <f t="shared" si="4"/>
        <v/>
      </c>
      <c r="J112" s="158" t="str">
        <f t="shared" si="3"/>
        <v/>
      </c>
    </row>
    <row r="113" spans="2:10" x14ac:dyDescent="0.2">
      <c r="B113" t="str">
        <f t="shared" si="5"/>
        <v/>
      </c>
      <c r="H113" s="158" t="str">
        <f t="shared" si="4"/>
        <v/>
      </c>
      <c r="J113" s="158" t="str">
        <f t="shared" si="3"/>
        <v/>
      </c>
    </row>
    <row r="114" spans="2:10" x14ac:dyDescent="0.2">
      <c r="B114" t="str">
        <f t="shared" si="5"/>
        <v/>
      </c>
      <c r="H114" s="158" t="str">
        <f t="shared" si="4"/>
        <v/>
      </c>
      <c r="J114" s="158" t="str">
        <f t="shared" si="3"/>
        <v/>
      </c>
    </row>
    <row r="115" spans="2:10" x14ac:dyDescent="0.2">
      <c r="B115" t="str">
        <f t="shared" si="5"/>
        <v/>
      </c>
      <c r="H115" s="158" t="str">
        <f t="shared" si="4"/>
        <v/>
      </c>
      <c r="J115" s="158" t="str">
        <f t="shared" si="3"/>
        <v/>
      </c>
    </row>
    <row r="116" spans="2:10" x14ac:dyDescent="0.2">
      <c r="B116" t="str">
        <f t="shared" si="5"/>
        <v/>
      </c>
      <c r="H116" s="158" t="str">
        <f t="shared" si="4"/>
        <v/>
      </c>
      <c r="J116" s="158" t="str">
        <f t="shared" si="3"/>
        <v/>
      </c>
    </row>
    <row r="117" spans="2:10" x14ac:dyDescent="0.2">
      <c r="B117" t="str">
        <f t="shared" si="5"/>
        <v/>
      </c>
      <c r="H117" s="158" t="str">
        <f t="shared" si="4"/>
        <v/>
      </c>
      <c r="J117" s="158" t="str">
        <f t="shared" si="3"/>
        <v/>
      </c>
    </row>
    <row r="118" spans="2:10" x14ac:dyDescent="0.2">
      <c r="B118" t="str">
        <f t="shared" si="5"/>
        <v/>
      </c>
      <c r="H118" s="158" t="str">
        <f t="shared" si="4"/>
        <v/>
      </c>
      <c r="J118" s="158" t="str">
        <f t="shared" si="3"/>
        <v/>
      </c>
    </row>
    <row r="119" spans="2:10" x14ac:dyDescent="0.2">
      <c r="B119" t="str">
        <f t="shared" si="5"/>
        <v/>
      </c>
      <c r="H119" s="158" t="str">
        <f t="shared" si="4"/>
        <v/>
      </c>
      <c r="J119" s="158" t="str">
        <f t="shared" si="3"/>
        <v/>
      </c>
    </row>
    <row r="120" spans="2:10" x14ac:dyDescent="0.2">
      <c r="B120" t="str">
        <f t="shared" si="5"/>
        <v/>
      </c>
      <c r="H120" s="158" t="str">
        <f t="shared" si="4"/>
        <v/>
      </c>
      <c r="J120" s="158" t="str">
        <f t="shared" si="3"/>
        <v/>
      </c>
    </row>
    <row r="121" spans="2:10" x14ac:dyDescent="0.2">
      <c r="B121" t="str">
        <f t="shared" si="5"/>
        <v/>
      </c>
      <c r="H121" s="158" t="str">
        <f t="shared" si="4"/>
        <v/>
      </c>
      <c r="J121" s="158" t="str">
        <f t="shared" si="3"/>
        <v/>
      </c>
    </row>
    <row r="122" spans="2:10" x14ac:dyDescent="0.2">
      <c r="B122" t="str">
        <f t="shared" si="5"/>
        <v/>
      </c>
      <c r="H122" s="158" t="str">
        <f t="shared" si="4"/>
        <v/>
      </c>
      <c r="J122" s="158" t="str">
        <f t="shared" si="3"/>
        <v/>
      </c>
    </row>
    <row r="123" spans="2:10" x14ac:dyDescent="0.2">
      <c r="B123" t="str">
        <f t="shared" si="5"/>
        <v/>
      </c>
      <c r="H123" s="158" t="str">
        <f t="shared" si="4"/>
        <v/>
      </c>
      <c r="J123" s="158" t="str">
        <f t="shared" si="3"/>
        <v/>
      </c>
    </row>
    <row r="124" spans="2:10" x14ac:dyDescent="0.2">
      <c r="B124" t="str">
        <f t="shared" si="5"/>
        <v/>
      </c>
      <c r="H124" s="158" t="str">
        <f t="shared" si="4"/>
        <v/>
      </c>
      <c r="J124" s="158" t="str">
        <f t="shared" si="3"/>
        <v/>
      </c>
    </row>
    <row r="125" spans="2:10" x14ac:dyDescent="0.2">
      <c r="B125" t="str">
        <f t="shared" si="5"/>
        <v/>
      </c>
      <c r="H125" s="158" t="str">
        <f t="shared" si="4"/>
        <v/>
      </c>
      <c r="J125" s="158" t="str">
        <f t="shared" si="3"/>
        <v/>
      </c>
    </row>
    <row r="126" spans="2:10" x14ac:dyDescent="0.2">
      <c r="B126" t="str">
        <f t="shared" si="5"/>
        <v/>
      </c>
      <c r="H126" s="158" t="str">
        <f t="shared" si="4"/>
        <v/>
      </c>
      <c r="J126" s="158" t="str">
        <f t="shared" si="3"/>
        <v/>
      </c>
    </row>
    <row r="127" spans="2:10" x14ac:dyDescent="0.2">
      <c r="B127" t="str">
        <f t="shared" si="5"/>
        <v/>
      </c>
      <c r="H127" s="158" t="str">
        <f t="shared" si="4"/>
        <v/>
      </c>
      <c r="J127" s="158" t="str">
        <f t="shared" si="3"/>
        <v/>
      </c>
    </row>
    <row r="128" spans="2:10" x14ac:dyDescent="0.2">
      <c r="B128" t="str">
        <f t="shared" si="5"/>
        <v/>
      </c>
      <c r="H128" s="158" t="str">
        <f t="shared" si="4"/>
        <v/>
      </c>
      <c r="J128" s="158" t="str">
        <f t="shared" si="3"/>
        <v/>
      </c>
    </row>
    <row r="129" spans="2:10" x14ac:dyDescent="0.2">
      <c r="B129" t="str">
        <f t="shared" si="5"/>
        <v/>
      </c>
      <c r="H129" s="158" t="str">
        <f t="shared" si="4"/>
        <v/>
      </c>
      <c r="J129" s="158" t="str">
        <f t="shared" si="3"/>
        <v/>
      </c>
    </row>
    <row r="130" spans="2:10" x14ac:dyDescent="0.2">
      <c r="B130" t="str">
        <f t="shared" si="5"/>
        <v/>
      </c>
      <c r="H130" s="158" t="str">
        <f t="shared" si="4"/>
        <v/>
      </c>
      <c r="J130" s="158" t="str">
        <f t="shared" si="3"/>
        <v/>
      </c>
    </row>
    <row r="131" spans="2:10" x14ac:dyDescent="0.2">
      <c r="B131" t="str">
        <f t="shared" si="5"/>
        <v/>
      </c>
      <c r="H131" s="158" t="str">
        <f t="shared" si="4"/>
        <v/>
      </c>
      <c r="J131" s="158" t="str">
        <f t="shared" ref="J131:J194" si="6">IF(ISBLANK(C131),"",(F131-I131)/F131)</f>
        <v/>
      </c>
    </row>
    <row r="132" spans="2:10" x14ac:dyDescent="0.2">
      <c r="B132" t="str">
        <f t="shared" si="5"/>
        <v/>
      </c>
      <c r="H132" s="158" t="str">
        <f t="shared" si="4"/>
        <v/>
      </c>
      <c r="J132" s="158" t="str">
        <f t="shared" si="6"/>
        <v/>
      </c>
    </row>
    <row r="133" spans="2:10" x14ac:dyDescent="0.2">
      <c r="B133" t="str">
        <f t="shared" si="5"/>
        <v/>
      </c>
      <c r="H133" s="158" t="str">
        <f t="shared" si="4"/>
        <v/>
      </c>
      <c r="J133" s="158" t="str">
        <f t="shared" si="6"/>
        <v/>
      </c>
    </row>
    <row r="134" spans="2:10" x14ac:dyDescent="0.2">
      <c r="B134" t="str">
        <f t="shared" si="5"/>
        <v/>
      </c>
      <c r="H134" s="158" t="str">
        <f t="shared" si="4"/>
        <v/>
      </c>
      <c r="J134" s="158" t="str">
        <f t="shared" si="6"/>
        <v/>
      </c>
    </row>
    <row r="135" spans="2:10" x14ac:dyDescent="0.2">
      <c r="B135" t="str">
        <f t="shared" si="5"/>
        <v/>
      </c>
      <c r="H135" s="158" t="str">
        <f t="shared" si="4"/>
        <v/>
      </c>
      <c r="J135" s="158" t="str">
        <f t="shared" si="6"/>
        <v/>
      </c>
    </row>
    <row r="136" spans="2:10" x14ac:dyDescent="0.2">
      <c r="B136" t="str">
        <f t="shared" si="5"/>
        <v/>
      </c>
      <c r="H136" s="158" t="str">
        <f t="shared" si="4"/>
        <v/>
      </c>
      <c r="J136" s="158" t="str">
        <f t="shared" si="6"/>
        <v/>
      </c>
    </row>
    <row r="137" spans="2:10" x14ac:dyDescent="0.2">
      <c r="B137" t="str">
        <f t="shared" si="5"/>
        <v/>
      </c>
      <c r="H137" s="158" t="str">
        <f t="shared" si="4"/>
        <v/>
      </c>
      <c r="J137" s="158" t="str">
        <f t="shared" si="6"/>
        <v/>
      </c>
    </row>
    <row r="138" spans="2:10" x14ac:dyDescent="0.2">
      <c r="B138" t="str">
        <f t="shared" si="5"/>
        <v/>
      </c>
      <c r="H138" s="158" t="str">
        <f t="shared" si="4"/>
        <v/>
      </c>
      <c r="J138" s="158" t="str">
        <f t="shared" si="6"/>
        <v/>
      </c>
    </row>
    <row r="139" spans="2:10" x14ac:dyDescent="0.2">
      <c r="B139" t="str">
        <f t="shared" si="5"/>
        <v/>
      </c>
      <c r="H139" s="158" t="str">
        <f t="shared" si="4"/>
        <v/>
      </c>
      <c r="J139" s="158" t="str">
        <f t="shared" si="6"/>
        <v/>
      </c>
    </row>
    <row r="140" spans="2:10" x14ac:dyDescent="0.2">
      <c r="B140" t="str">
        <f t="shared" si="5"/>
        <v/>
      </c>
      <c r="H140" s="158" t="str">
        <f t="shared" si="4"/>
        <v/>
      </c>
      <c r="J140" s="158" t="str">
        <f t="shared" si="6"/>
        <v/>
      </c>
    </row>
    <row r="141" spans="2:10" x14ac:dyDescent="0.2">
      <c r="B141" t="str">
        <f t="shared" si="5"/>
        <v/>
      </c>
      <c r="H141" s="158" t="str">
        <f t="shared" si="4"/>
        <v/>
      </c>
      <c r="J141" s="158" t="str">
        <f t="shared" si="6"/>
        <v/>
      </c>
    </row>
    <row r="142" spans="2:10" x14ac:dyDescent="0.2">
      <c r="B142" t="str">
        <f t="shared" si="5"/>
        <v/>
      </c>
      <c r="H142" s="158" t="str">
        <f t="shared" si="4"/>
        <v/>
      </c>
      <c r="J142" s="158" t="str">
        <f t="shared" si="6"/>
        <v/>
      </c>
    </row>
    <row r="143" spans="2:10" x14ac:dyDescent="0.2">
      <c r="B143" t="str">
        <f t="shared" si="5"/>
        <v/>
      </c>
      <c r="H143" s="158" t="str">
        <f t="shared" si="4"/>
        <v/>
      </c>
      <c r="J143" s="158" t="str">
        <f t="shared" si="6"/>
        <v/>
      </c>
    </row>
    <row r="144" spans="2:10" x14ac:dyDescent="0.2">
      <c r="B144" t="str">
        <f t="shared" si="5"/>
        <v/>
      </c>
      <c r="H144" s="158" t="str">
        <f t="shared" si="4"/>
        <v/>
      </c>
      <c r="J144" s="158" t="str">
        <f t="shared" si="6"/>
        <v/>
      </c>
    </row>
    <row r="145" spans="2:10" x14ac:dyDescent="0.2">
      <c r="B145" t="str">
        <f t="shared" si="5"/>
        <v/>
      </c>
      <c r="H145" s="158" t="str">
        <f t="shared" ref="H145:H208" si="7">IF(ISBLANK(C145),"",(G145-F145)/F145)</f>
        <v/>
      </c>
      <c r="J145" s="158" t="str">
        <f t="shared" si="6"/>
        <v/>
      </c>
    </row>
    <row r="146" spans="2:10" x14ac:dyDescent="0.2">
      <c r="B146" t="str">
        <f t="shared" ref="B146:B209" si="8">IF(ISBLANK(C146),"",IF(C146=B$1,"Yes","No"))</f>
        <v/>
      </c>
      <c r="H146" s="158" t="str">
        <f t="shared" si="7"/>
        <v/>
      </c>
      <c r="J146" s="158" t="str">
        <f t="shared" si="6"/>
        <v/>
      </c>
    </row>
    <row r="147" spans="2:10" x14ac:dyDescent="0.2">
      <c r="B147" t="str">
        <f t="shared" si="8"/>
        <v/>
      </c>
      <c r="H147" s="158" t="str">
        <f t="shared" si="7"/>
        <v/>
      </c>
      <c r="J147" s="158" t="str">
        <f t="shared" si="6"/>
        <v/>
      </c>
    </row>
    <row r="148" spans="2:10" x14ac:dyDescent="0.2">
      <c r="B148" t="str">
        <f t="shared" si="8"/>
        <v/>
      </c>
      <c r="H148" s="158" t="str">
        <f t="shared" si="7"/>
        <v/>
      </c>
      <c r="J148" s="158" t="str">
        <f t="shared" si="6"/>
        <v/>
      </c>
    </row>
    <row r="149" spans="2:10" x14ac:dyDescent="0.2">
      <c r="B149" t="str">
        <f t="shared" si="8"/>
        <v/>
      </c>
      <c r="H149" s="158" t="str">
        <f t="shared" si="7"/>
        <v/>
      </c>
      <c r="J149" s="158" t="str">
        <f t="shared" si="6"/>
        <v/>
      </c>
    </row>
    <row r="150" spans="2:10" x14ac:dyDescent="0.2">
      <c r="B150" t="str">
        <f t="shared" si="8"/>
        <v/>
      </c>
      <c r="H150" s="158" t="str">
        <f t="shared" si="7"/>
        <v/>
      </c>
      <c r="J150" s="158" t="str">
        <f t="shared" si="6"/>
        <v/>
      </c>
    </row>
    <row r="151" spans="2:10" x14ac:dyDescent="0.2">
      <c r="B151" t="str">
        <f t="shared" si="8"/>
        <v/>
      </c>
      <c r="H151" s="158" t="str">
        <f t="shared" si="7"/>
        <v/>
      </c>
      <c r="J151" s="158" t="str">
        <f t="shared" si="6"/>
        <v/>
      </c>
    </row>
    <row r="152" spans="2:10" x14ac:dyDescent="0.2">
      <c r="B152" t="str">
        <f t="shared" si="8"/>
        <v/>
      </c>
      <c r="H152" s="158" t="str">
        <f t="shared" si="7"/>
        <v/>
      </c>
      <c r="J152" s="158" t="str">
        <f t="shared" si="6"/>
        <v/>
      </c>
    </row>
    <row r="153" spans="2:10" x14ac:dyDescent="0.2">
      <c r="B153" t="str">
        <f t="shared" si="8"/>
        <v/>
      </c>
      <c r="H153" s="158" t="str">
        <f t="shared" si="7"/>
        <v/>
      </c>
      <c r="J153" s="158" t="str">
        <f t="shared" si="6"/>
        <v/>
      </c>
    </row>
    <row r="154" spans="2:10" x14ac:dyDescent="0.2">
      <c r="B154" t="str">
        <f t="shared" si="8"/>
        <v/>
      </c>
      <c r="H154" s="158" t="str">
        <f t="shared" si="7"/>
        <v/>
      </c>
      <c r="J154" s="158" t="str">
        <f t="shared" si="6"/>
        <v/>
      </c>
    </row>
    <row r="155" spans="2:10" x14ac:dyDescent="0.2">
      <c r="B155" t="str">
        <f t="shared" si="8"/>
        <v/>
      </c>
      <c r="H155" s="158" t="str">
        <f t="shared" si="7"/>
        <v/>
      </c>
      <c r="J155" s="158" t="str">
        <f t="shared" si="6"/>
        <v/>
      </c>
    </row>
    <row r="156" spans="2:10" x14ac:dyDescent="0.2">
      <c r="B156" t="str">
        <f t="shared" si="8"/>
        <v/>
      </c>
      <c r="H156" s="158" t="str">
        <f t="shared" si="7"/>
        <v/>
      </c>
      <c r="J156" s="158" t="str">
        <f t="shared" si="6"/>
        <v/>
      </c>
    </row>
    <row r="157" spans="2:10" x14ac:dyDescent="0.2">
      <c r="B157" t="str">
        <f t="shared" si="8"/>
        <v/>
      </c>
      <c r="H157" s="158" t="str">
        <f t="shared" si="7"/>
        <v/>
      </c>
      <c r="J157" s="158" t="str">
        <f t="shared" si="6"/>
        <v/>
      </c>
    </row>
    <row r="158" spans="2:10" x14ac:dyDescent="0.2">
      <c r="B158" t="str">
        <f t="shared" si="8"/>
        <v/>
      </c>
      <c r="H158" s="158" t="str">
        <f t="shared" si="7"/>
        <v/>
      </c>
      <c r="J158" s="158" t="str">
        <f t="shared" si="6"/>
        <v/>
      </c>
    </row>
    <row r="159" spans="2:10" x14ac:dyDescent="0.2">
      <c r="B159" t="str">
        <f t="shared" si="8"/>
        <v/>
      </c>
      <c r="H159" s="158" t="str">
        <f t="shared" si="7"/>
        <v/>
      </c>
      <c r="J159" s="158" t="str">
        <f t="shared" si="6"/>
        <v/>
      </c>
    </row>
    <row r="160" spans="2:10" x14ac:dyDescent="0.2">
      <c r="B160" t="str">
        <f t="shared" si="8"/>
        <v/>
      </c>
      <c r="H160" s="158" t="str">
        <f t="shared" si="7"/>
        <v/>
      </c>
      <c r="J160" s="158" t="str">
        <f t="shared" si="6"/>
        <v/>
      </c>
    </row>
    <row r="161" spans="2:10" x14ac:dyDescent="0.2">
      <c r="B161" t="str">
        <f t="shared" si="8"/>
        <v/>
      </c>
      <c r="H161" s="158" t="str">
        <f t="shared" si="7"/>
        <v/>
      </c>
      <c r="J161" s="158" t="str">
        <f t="shared" si="6"/>
        <v/>
      </c>
    </row>
    <row r="162" spans="2:10" x14ac:dyDescent="0.2">
      <c r="B162" t="str">
        <f t="shared" si="8"/>
        <v/>
      </c>
      <c r="H162" s="158" t="str">
        <f t="shared" si="7"/>
        <v/>
      </c>
      <c r="J162" s="158" t="str">
        <f t="shared" si="6"/>
        <v/>
      </c>
    </row>
    <row r="163" spans="2:10" x14ac:dyDescent="0.2">
      <c r="B163" t="str">
        <f t="shared" si="8"/>
        <v/>
      </c>
      <c r="H163" s="158" t="str">
        <f t="shared" si="7"/>
        <v/>
      </c>
      <c r="J163" s="158" t="str">
        <f t="shared" si="6"/>
        <v/>
      </c>
    </row>
    <row r="164" spans="2:10" x14ac:dyDescent="0.2">
      <c r="B164" t="str">
        <f t="shared" si="8"/>
        <v/>
      </c>
      <c r="H164" s="158" t="str">
        <f t="shared" si="7"/>
        <v/>
      </c>
      <c r="J164" s="158" t="str">
        <f t="shared" si="6"/>
        <v/>
      </c>
    </row>
    <row r="165" spans="2:10" x14ac:dyDescent="0.2">
      <c r="B165" t="str">
        <f t="shared" si="8"/>
        <v/>
      </c>
      <c r="H165" s="158" t="str">
        <f t="shared" si="7"/>
        <v/>
      </c>
      <c r="J165" s="158" t="str">
        <f t="shared" si="6"/>
        <v/>
      </c>
    </row>
    <row r="166" spans="2:10" x14ac:dyDescent="0.2">
      <c r="B166" t="str">
        <f t="shared" si="8"/>
        <v/>
      </c>
      <c r="H166" s="158" t="str">
        <f t="shared" si="7"/>
        <v/>
      </c>
      <c r="J166" s="158" t="str">
        <f t="shared" si="6"/>
        <v/>
      </c>
    </row>
    <row r="167" spans="2:10" x14ac:dyDescent="0.2">
      <c r="B167" t="str">
        <f t="shared" si="8"/>
        <v/>
      </c>
      <c r="H167" s="158" t="str">
        <f t="shared" si="7"/>
        <v/>
      </c>
      <c r="J167" s="158" t="str">
        <f t="shared" si="6"/>
        <v/>
      </c>
    </row>
    <row r="168" spans="2:10" x14ac:dyDescent="0.2">
      <c r="B168" t="str">
        <f t="shared" si="8"/>
        <v/>
      </c>
      <c r="H168" s="158" t="str">
        <f t="shared" si="7"/>
        <v/>
      </c>
      <c r="J168" s="158" t="str">
        <f t="shared" si="6"/>
        <v/>
      </c>
    </row>
    <row r="169" spans="2:10" x14ac:dyDescent="0.2">
      <c r="B169" t="str">
        <f t="shared" si="8"/>
        <v/>
      </c>
      <c r="H169" s="158" t="str">
        <f t="shared" si="7"/>
        <v/>
      </c>
      <c r="J169" s="158" t="str">
        <f t="shared" si="6"/>
        <v/>
      </c>
    </row>
    <row r="170" spans="2:10" x14ac:dyDescent="0.2">
      <c r="B170" t="str">
        <f t="shared" si="8"/>
        <v/>
      </c>
      <c r="H170" s="158" t="str">
        <f t="shared" si="7"/>
        <v/>
      </c>
      <c r="J170" s="158" t="str">
        <f t="shared" si="6"/>
        <v/>
      </c>
    </row>
    <row r="171" spans="2:10" x14ac:dyDescent="0.2">
      <c r="B171" t="str">
        <f t="shared" si="8"/>
        <v/>
      </c>
      <c r="H171" s="158" t="str">
        <f t="shared" si="7"/>
        <v/>
      </c>
      <c r="J171" s="158" t="str">
        <f t="shared" si="6"/>
        <v/>
      </c>
    </row>
    <row r="172" spans="2:10" x14ac:dyDescent="0.2">
      <c r="B172" t="str">
        <f t="shared" si="8"/>
        <v/>
      </c>
      <c r="H172" s="158" t="str">
        <f t="shared" si="7"/>
        <v/>
      </c>
      <c r="J172" s="158" t="str">
        <f t="shared" si="6"/>
        <v/>
      </c>
    </row>
    <row r="173" spans="2:10" x14ac:dyDescent="0.2">
      <c r="B173" t="str">
        <f t="shared" si="8"/>
        <v/>
      </c>
      <c r="H173" s="158" t="str">
        <f t="shared" si="7"/>
        <v/>
      </c>
      <c r="J173" s="158" t="str">
        <f t="shared" si="6"/>
        <v/>
      </c>
    </row>
    <row r="174" spans="2:10" x14ac:dyDescent="0.2">
      <c r="B174" t="str">
        <f t="shared" si="8"/>
        <v/>
      </c>
      <c r="H174" s="158" t="str">
        <f t="shared" si="7"/>
        <v/>
      </c>
      <c r="J174" s="158" t="str">
        <f t="shared" si="6"/>
        <v/>
      </c>
    </row>
    <row r="175" spans="2:10" x14ac:dyDescent="0.2">
      <c r="B175" t="str">
        <f t="shared" si="8"/>
        <v/>
      </c>
      <c r="H175" s="158" t="str">
        <f t="shared" si="7"/>
        <v/>
      </c>
      <c r="J175" s="158" t="str">
        <f t="shared" si="6"/>
        <v/>
      </c>
    </row>
    <row r="176" spans="2:10" x14ac:dyDescent="0.2">
      <c r="B176" t="str">
        <f t="shared" si="8"/>
        <v/>
      </c>
      <c r="H176" s="158" t="str">
        <f t="shared" si="7"/>
        <v/>
      </c>
      <c r="J176" s="158" t="str">
        <f t="shared" si="6"/>
        <v/>
      </c>
    </row>
    <row r="177" spans="2:10" x14ac:dyDescent="0.2">
      <c r="B177" t="str">
        <f t="shared" si="8"/>
        <v/>
      </c>
      <c r="H177" s="158" t="str">
        <f t="shared" si="7"/>
        <v/>
      </c>
      <c r="J177" s="158" t="str">
        <f t="shared" si="6"/>
        <v/>
      </c>
    </row>
    <row r="178" spans="2:10" x14ac:dyDescent="0.2">
      <c r="B178" t="str">
        <f t="shared" si="8"/>
        <v/>
      </c>
      <c r="H178" s="158" t="str">
        <f t="shared" si="7"/>
        <v/>
      </c>
      <c r="J178" s="158" t="str">
        <f t="shared" si="6"/>
        <v/>
      </c>
    </row>
    <row r="179" spans="2:10" x14ac:dyDescent="0.2">
      <c r="B179" t="str">
        <f t="shared" si="8"/>
        <v/>
      </c>
      <c r="H179" s="158" t="str">
        <f t="shared" si="7"/>
        <v/>
      </c>
      <c r="J179" s="158" t="str">
        <f t="shared" si="6"/>
        <v/>
      </c>
    </row>
    <row r="180" spans="2:10" x14ac:dyDescent="0.2">
      <c r="B180" t="str">
        <f t="shared" si="8"/>
        <v/>
      </c>
      <c r="H180" s="158" t="str">
        <f t="shared" si="7"/>
        <v/>
      </c>
      <c r="J180" s="158" t="str">
        <f t="shared" si="6"/>
        <v/>
      </c>
    </row>
    <row r="181" spans="2:10" x14ac:dyDescent="0.2">
      <c r="B181" t="str">
        <f t="shared" si="8"/>
        <v/>
      </c>
      <c r="H181" s="158" t="str">
        <f t="shared" si="7"/>
        <v/>
      </c>
      <c r="J181" s="158" t="str">
        <f t="shared" si="6"/>
        <v/>
      </c>
    </row>
    <row r="182" spans="2:10" x14ac:dyDescent="0.2">
      <c r="B182" t="str">
        <f t="shared" si="8"/>
        <v/>
      </c>
      <c r="H182" s="158" t="str">
        <f t="shared" si="7"/>
        <v/>
      </c>
      <c r="J182" s="158" t="str">
        <f t="shared" si="6"/>
        <v/>
      </c>
    </row>
    <row r="183" spans="2:10" x14ac:dyDescent="0.2">
      <c r="B183" t="str">
        <f t="shared" si="8"/>
        <v/>
      </c>
      <c r="H183" s="158" t="str">
        <f t="shared" si="7"/>
        <v/>
      </c>
      <c r="J183" s="158" t="str">
        <f t="shared" si="6"/>
        <v/>
      </c>
    </row>
    <row r="184" spans="2:10" x14ac:dyDescent="0.2">
      <c r="B184" t="str">
        <f t="shared" si="8"/>
        <v/>
      </c>
      <c r="H184" s="158" t="str">
        <f t="shared" si="7"/>
        <v/>
      </c>
      <c r="J184" s="158" t="str">
        <f t="shared" si="6"/>
        <v/>
      </c>
    </row>
    <row r="185" spans="2:10" x14ac:dyDescent="0.2">
      <c r="B185" t="str">
        <f t="shared" si="8"/>
        <v/>
      </c>
      <c r="H185" s="158" t="str">
        <f t="shared" si="7"/>
        <v/>
      </c>
      <c r="J185" s="158" t="str">
        <f t="shared" si="6"/>
        <v/>
      </c>
    </row>
    <row r="186" spans="2:10" x14ac:dyDescent="0.2">
      <c r="B186" t="str">
        <f t="shared" si="8"/>
        <v/>
      </c>
      <c r="H186" s="158" t="str">
        <f t="shared" si="7"/>
        <v/>
      </c>
      <c r="J186" s="158" t="str">
        <f t="shared" si="6"/>
        <v/>
      </c>
    </row>
    <row r="187" spans="2:10" x14ac:dyDescent="0.2">
      <c r="B187" t="str">
        <f t="shared" si="8"/>
        <v/>
      </c>
      <c r="H187" s="158" t="str">
        <f t="shared" si="7"/>
        <v/>
      </c>
      <c r="J187" s="158" t="str">
        <f t="shared" si="6"/>
        <v/>
      </c>
    </row>
    <row r="188" spans="2:10" x14ac:dyDescent="0.2">
      <c r="B188" t="str">
        <f t="shared" si="8"/>
        <v/>
      </c>
      <c r="H188" s="158" t="str">
        <f t="shared" si="7"/>
        <v/>
      </c>
      <c r="J188" s="158" t="str">
        <f t="shared" si="6"/>
        <v/>
      </c>
    </row>
    <row r="189" spans="2:10" x14ac:dyDescent="0.2">
      <c r="B189" t="str">
        <f t="shared" si="8"/>
        <v/>
      </c>
      <c r="H189" s="158" t="str">
        <f t="shared" si="7"/>
        <v/>
      </c>
      <c r="J189" s="158" t="str">
        <f t="shared" si="6"/>
        <v/>
      </c>
    </row>
    <row r="190" spans="2:10" x14ac:dyDescent="0.2">
      <c r="B190" t="str">
        <f t="shared" si="8"/>
        <v/>
      </c>
      <c r="H190" s="158" t="str">
        <f t="shared" si="7"/>
        <v/>
      </c>
      <c r="J190" s="158" t="str">
        <f t="shared" si="6"/>
        <v/>
      </c>
    </row>
    <row r="191" spans="2:10" x14ac:dyDescent="0.2">
      <c r="B191" t="str">
        <f t="shared" si="8"/>
        <v/>
      </c>
      <c r="H191" s="158" t="str">
        <f t="shared" si="7"/>
        <v/>
      </c>
      <c r="J191" s="158" t="str">
        <f t="shared" si="6"/>
        <v/>
      </c>
    </row>
    <row r="192" spans="2:10" x14ac:dyDescent="0.2">
      <c r="B192" t="str">
        <f t="shared" si="8"/>
        <v/>
      </c>
      <c r="H192" s="158" t="str">
        <f t="shared" si="7"/>
        <v/>
      </c>
      <c r="J192" s="158" t="str">
        <f t="shared" si="6"/>
        <v/>
      </c>
    </row>
    <row r="193" spans="2:10" x14ac:dyDescent="0.2">
      <c r="B193" t="str">
        <f t="shared" si="8"/>
        <v/>
      </c>
      <c r="H193" s="158" t="str">
        <f t="shared" si="7"/>
        <v/>
      </c>
      <c r="J193" s="158" t="str">
        <f t="shared" si="6"/>
        <v/>
      </c>
    </row>
    <row r="194" spans="2:10" x14ac:dyDescent="0.2">
      <c r="B194" t="str">
        <f t="shared" si="8"/>
        <v/>
      </c>
      <c r="H194" s="158" t="str">
        <f t="shared" si="7"/>
        <v/>
      </c>
      <c r="J194" s="158" t="str">
        <f t="shared" si="6"/>
        <v/>
      </c>
    </row>
    <row r="195" spans="2:10" x14ac:dyDescent="0.2">
      <c r="B195" t="str">
        <f t="shared" si="8"/>
        <v/>
      </c>
      <c r="H195" s="158" t="str">
        <f t="shared" si="7"/>
        <v/>
      </c>
      <c r="J195" s="158" t="str">
        <f t="shared" ref="J195:J254" si="9">IF(ISBLANK(C195),"",(F195-I195)/F195)</f>
        <v/>
      </c>
    </row>
    <row r="196" spans="2:10" x14ac:dyDescent="0.2">
      <c r="B196" t="str">
        <f t="shared" si="8"/>
        <v/>
      </c>
      <c r="H196" s="158" t="str">
        <f t="shared" si="7"/>
        <v/>
      </c>
      <c r="J196" s="158" t="str">
        <f t="shared" si="9"/>
        <v/>
      </c>
    </row>
    <row r="197" spans="2:10" x14ac:dyDescent="0.2">
      <c r="B197" t="str">
        <f t="shared" si="8"/>
        <v/>
      </c>
      <c r="H197" s="158" t="str">
        <f t="shared" si="7"/>
        <v/>
      </c>
      <c r="J197" s="158" t="str">
        <f t="shared" si="9"/>
        <v/>
      </c>
    </row>
    <row r="198" spans="2:10" x14ac:dyDescent="0.2">
      <c r="B198" t="str">
        <f t="shared" si="8"/>
        <v/>
      </c>
      <c r="H198" s="158" t="str">
        <f t="shared" si="7"/>
        <v/>
      </c>
      <c r="J198" s="158" t="str">
        <f t="shared" si="9"/>
        <v/>
      </c>
    </row>
    <row r="199" spans="2:10" x14ac:dyDescent="0.2">
      <c r="B199" t="str">
        <f t="shared" si="8"/>
        <v/>
      </c>
      <c r="H199" s="158" t="str">
        <f t="shared" si="7"/>
        <v/>
      </c>
      <c r="J199" s="158" t="str">
        <f t="shared" si="9"/>
        <v/>
      </c>
    </row>
    <row r="200" spans="2:10" x14ac:dyDescent="0.2">
      <c r="B200" t="str">
        <f t="shared" si="8"/>
        <v/>
      </c>
      <c r="H200" s="158" t="str">
        <f t="shared" si="7"/>
        <v/>
      </c>
      <c r="J200" s="158" t="str">
        <f t="shared" si="9"/>
        <v/>
      </c>
    </row>
    <row r="201" spans="2:10" x14ac:dyDescent="0.2">
      <c r="B201" t="str">
        <f t="shared" si="8"/>
        <v/>
      </c>
      <c r="H201" s="158" t="str">
        <f t="shared" si="7"/>
        <v/>
      </c>
      <c r="J201" s="158" t="str">
        <f t="shared" si="9"/>
        <v/>
      </c>
    </row>
    <row r="202" spans="2:10" x14ac:dyDescent="0.2">
      <c r="B202" t="str">
        <f t="shared" si="8"/>
        <v/>
      </c>
      <c r="H202" s="158" t="str">
        <f t="shared" si="7"/>
        <v/>
      </c>
      <c r="J202" s="158" t="str">
        <f t="shared" si="9"/>
        <v/>
      </c>
    </row>
    <row r="203" spans="2:10" x14ac:dyDescent="0.2">
      <c r="B203" t="str">
        <f t="shared" si="8"/>
        <v/>
      </c>
      <c r="H203" s="158" t="str">
        <f t="shared" si="7"/>
        <v/>
      </c>
      <c r="J203" s="158" t="str">
        <f t="shared" si="9"/>
        <v/>
      </c>
    </row>
    <row r="204" spans="2:10" x14ac:dyDescent="0.2">
      <c r="B204" t="str">
        <f t="shared" si="8"/>
        <v/>
      </c>
      <c r="H204" s="158" t="str">
        <f t="shared" si="7"/>
        <v/>
      </c>
      <c r="J204" s="158" t="str">
        <f t="shared" si="9"/>
        <v/>
      </c>
    </row>
    <row r="205" spans="2:10" x14ac:dyDescent="0.2">
      <c r="B205" t="str">
        <f t="shared" si="8"/>
        <v/>
      </c>
      <c r="H205" s="158" t="str">
        <f t="shared" si="7"/>
        <v/>
      </c>
      <c r="J205" s="158" t="str">
        <f t="shared" si="9"/>
        <v/>
      </c>
    </row>
    <row r="206" spans="2:10" x14ac:dyDescent="0.2">
      <c r="B206" t="str">
        <f t="shared" si="8"/>
        <v/>
      </c>
      <c r="H206" s="158" t="str">
        <f t="shared" si="7"/>
        <v/>
      </c>
      <c r="J206" s="158" t="str">
        <f t="shared" si="9"/>
        <v/>
      </c>
    </row>
    <row r="207" spans="2:10" x14ac:dyDescent="0.2">
      <c r="B207" t="str">
        <f t="shared" si="8"/>
        <v/>
      </c>
      <c r="H207" s="158" t="str">
        <f t="shared" si="7"/>
        <v/>
      </c>
      <c r="J207" s="158" t="str">
        <f t="shared" si="9"/>
        <v/>
      </c>
    </row>
    <row r="208" spans="2:10" x14ac:dyDescent="0.2">
      <c r="B208" t="str">
        <f t="shared" si="8"/>
        <v/>
      </c>
      <c r="H208" s="158" t="str">
        <f t="shared" si="7"/>
        <v/>
      </c>
      <c r="J208" s="158" t="str">
        <f t="shared" si="9"/>
        <v/>
      </c>
    </row>
    <row r="209" spans="2:10" x14ac:dyDescent="0.2">
      <c r="B209" t="str">
        <f t="shared" si="8"/>
        <v/>
      </c>
      <c r="H209" s="158" t="str">
        <f t="shared" ref="H209:H255" si="10">IF(ISBLANK(C209),"",(G209-F209)/F209)</f>
        <v/>
      </c>
      <c r="J209" s="158" t="str">
        <f t="shared" si="9"/>
        <v/>
      </c>
    </row>
    <row r="210" spans="2:10" x14ac:dyDescent="0.2">
      <c r="B210" t="str">
        <f t="shared" ref="B210:B232" si="11">IF(ISBLANK(C210),"",IF(C210=B$1,"Yes","No"))</f>
        <v/>
      </c>
      <c r="H210" s="158" t="str">
        <f t="shared" si="10"/>
        <v/>
      </c>
      <c r="J210" s="158" t="str">
        <f t="shared" si="9"/>
        <v/>
      </c>
    </row>
    <row r="211" spans="2:10" x14ac:dyDescent="0.2">
      <c r="B211" t="str">
        <f t="shared" si="11"/>
        <v/>
      </c>
      <c r="H211" s="158" t="str">
        <f t="shared" si="10"/>
        <v/>
      </c>
      <c r="J211" s="158" t="str">
        <f t="shared" si="9"/>
        <v/>
      </c>
    </row>
    <row r="212" spans="2:10" x14ac:dyDescent="0.2">
      <c r="B212" t="str">
        <f t="shared" si="11"/>
        <v/>
      </c>
      <c r="H212" s="158" t="str">
        <f t="shared" si="10"/>
        <v/>
      </c>
      <c r="J212" s="158" t="str">
        <f t="shared" si="9"/>
        <v/>
      </c>
    </row>
    <row r="213" spans="2:10" x14ac:dyDescent="0.2">
      <c r="B213" t="str">
        <f t="shared" si="11"/>
        <v/>
      </c>
      <c r="H213" s="158" t="str">
        <f t="shared" si="10"/>
        <v/>
      </c>
      <c r="J213" s="158" t="str">
        <f t="shared" si="9"/>
        <v/>
      </c>
    </row>
    <row r="214" spans="2:10" x14ac:dyDescent="0.2">
      <c r="B214" t="str">
        <f t="shared" si="11"/>
        <v/>
      </c>
      <c r="H214" s="158" t="str">
        <f t="shared" si="10"/>
        <v/>
      </c>
      <c r="J214" s="158" t="str">
        <f t="shared" si="9"/>
        <v/>
      </c>
    </row>
    <row r="215" spans="2:10" x14ac:dyDescent="0.2">
      <c r="B215" t="str">
        <f t="shared" si="11"/>
        <v/>
      </c>
      <c r="H215" s="158" t="str">
        <f t="shared" si="10"/>
        <v/>
      </c>
      <c r="J215" s="158" t="str">
        <f t="shared" si="9"/>
        <v/>
      </c>
    </row>
    <row r="216" spans="2:10" x14ac:dyDescent="0.2">
      <c r="B216" t="str">
        <f t="shared" si="11"/>
        <v/>
      </c>
      <c r="H216" s="158" t="str">
        <f t="shared" si="10"/>
        <v/>
      </c>
      <c r="J216" s="158" t="str">
        <f t="shared" si="9"/>
        <v/>
      </c>
    </row>
    <row r="217" spans="2:10" x14ac:dyDescent="0.2">
      <c r="B217" t="str">
        <f t="shared" si="11"/>
        <v/>
      </c>
      <c r="H217" s="158" t="str">
        <f t="shared" si="10"/>
        <v/>
      </c>
      <c r="J217" s="158" t="str">
        <f t="shared" si="9"/>
        <v/>
      </c>
    </row>
    <row r="218" spans="2:10" x14ac:dyDescent="0.2">
      <c r="B218" t="str">
        <f t="shared" si="11"/>
        <v/>
      </c>
      <c r="H218" s="158" t="str">
        <f t="shared" si="10"/>
        <v/>
      </c>
      <c r="J218" s="158" t="str">
        <f t="shared" si="9"/>
        <v/>
      </c>
    </row>
    <row r="219" spans="2:10" x14ac:dyDescent="0.2">
      <c r="B219" t="str">
        <f t="shared" si="11"/>
        <v/>
      </c>
      <c r="H219" s="158" t="str">
        <f t="shared" si="10"/>
        <v/>
      </c>
      <c r="J219" s="158" t="str">
        <f t="shared" si="9"/>
        <v/>
      </c>
    </row>
    <row r="220" spans="2:10" x14ac:dyDescent="0.2">
      <c r="B220" t="str">
        <f t="shared" si="11"/>
        <v/>
      </c>
      <c r="H220" s="158" t="str">
        <f t="shared" si="10"/>
        <v/>
      </c>
      <c r="J220" s="158" t="str">
        <f t="shared" si="9"/>
        <v/>
      </c>
    </row>
    <row r="221" spans="2:10" x14ac:dyDescent="0.2">
      <c r="B221" t="str">
        <f t="shared" si="11"/>
        <v/>
      </c>
      <c r="H221" s="158" t="str">
        <f t="shared" si="10"/>
        <v/>
      </c>
      <c r="J221" s="158" t="str">
        <f t="shared" si="9"/>
        <v/>
      </c>
    </row>
    <row r="222" spans="2:10" x14ac:dyDescent="0.2">
      <c r="B222" t="str">
        <f t="shared" si="11"/>
        <v/>
      </c>
      <c r="H222" s="158" t="str">
        <f t="shared" si="10"/>
        <v/>
      </c>
      <c r="J222" s="158" t="str">
        <f t="shared" si="9"/>
        <v/>
      </c>
    </row>
    <row r="223" spans="2:10" x14ac:dyDescent="0.2">
      <c r="B223" t="str">
        <f t="shared" si="11"/>
        <v/>
      </c>
      <c r="H223" s="158" t="str">
        <f t="shared" si="10"/>
        <v/>
      </c>
      <c r="J223" s="158" t="str">
        <f t="shared" si="9"/>
        <v/>
      </c>
    </row>
    <row r="224" spans="2:10" x14ac:dyDescent="0.2">
      <c r="B224" t="str">
        <f t="shared" si="11"/>
        <v/>
      </c>
      <c r="H224" s="158" t="str">
        <f t="shared" si="10"/>
        <v/>
      </c>
      <c r="J224" s="158" t="str">
        <f t="shared" si="9"/>
        <v/>
      </c>
    </row>
    <row r="225" spans="2:10" x14ac:dyDescent="0.2">
      <c r="B225" t="str">
        <f t="shared" si="11"/>
        <v/>
      </c>
      <c r="H225" s="158" t="str">
        <f t="shared" si="10"/>
        <v/>
      </c>
      <c r="J225" s="158" t="str">
        <f t="shared" si="9"/>
        <v/>
      </c>
    </row>
    <row r="226" spans="2:10" x14ac:dyDescent="0.2">
      <c r="B226" t="str">
        <f t="shared" si="11"/>
        <v/>
      </c>
      <c r="H226" s="158" t="str">
        <f t="shared" si="10"/>
        <v/>
      </c>
      <c r="J226" s="158" t="str">
        <f t="shared" si="9"/>
        <v/>
      </c>
    </row>
    <row r="227" spans="2:10" x14ac:dyDescent="0.2">
      <c r="B227" t="str">
        <f t="shared" si="11"/>
        <v/>
      </c>
      <c r="H227" s="158" t="str">
        <f t="shared" si="10"/>
        <v/>
      </c>
      <c r="J227" s="158" t="str">
        <f t="shared" si="9"/>
        <v/>
      </c>
    </row>
    <row r="228" spans="2:10" x14ac:dyDescent="0.2">
      <c r="B228" t="str">
        <f t="shared" si="11"/>
        <v/>
      </c>
      <c r="H228" s="158" t="str">
        <f t="shared" si="10"/>
        <v/>
      </c>
      <c r="J228" s="158" t="str">
        <f t="shared" si="9"/>
        <v/>
      </c>
    </row>
    <row r="229" spans="2:10" x14ac:dyDescent="0.2">
      <c r="B229" t="str">
        <f t="shared" si="11"/>
        <v/>
      </c>
      <c r="H229" s="158" t="str">
        <f t="shared" si="10"/>
        <v/>
      </c>
      <c r="J229" s="158" t="str">
        <f t="shared" si="9"/>
        <v/>
      </c>
    </row>
    <row r="230" spans="2:10" x14ac:dyDescent="0.2">
      <c r="B230" t="str">
        <f t="shared" si="11"/>
        <v/>
      </c>
      <c r="H230" s="158" t="str">
        <f t="shared" si="10"/>
        <v/>
      </c>
      <c r="J230" s="158" t="str">
        <f t="shared" si="9"/>
        <v/>
      </c>
    </row>
    <row r="231" spans="2:10" x14ac:dyDescent="0.2">
      <c r="B231" t="str">
        <f t="shared" si="11"/>
        <v/>
      </c>
      <c r="H231" s="158" t="str">
        <f t="shared" si="10"/>
        <v/>
      </c>
      <c r="J231" s="158" t="str">
        <f t="shared" si="9"/>
        <v/>
      </c>
    </row>
    <row r="232" spans="2:10" x14ac:dyDescent="0.2">
      <c r="B232" t="str">
        <f t="shared" si="11"/>
        <v/>
      </c>
      <c r="H232" s="158" t="str">
        <f t="shared" si="10"/>
        <v/>
      </c>
      <c r="J232" s="158" t="str">
        <f t="shared" si="9"/>
        <v/>
      </c>
    </row>
    <row r="233" spans="2:10" x14ac:dyDescent="0.2">
      <c r="H233" s="158" t="str">
        <f t="shared" si="10"/>
        <v/>
      </c>
      <c r="J233" s="158" t="str">
        <f t="shared" si="9"/>
        <v/>
      </c>
    </row>
    <row r="234" spans="2:10" x14ac:dyDescent="0.2">
      <c r="H234" s="158" t="str">
        <f t="shared" si="10"/>
        <v/>
      </c>
      <c r="J234" s="158" t="str">
        <f t="shared" si="9"/>
        <v/>
      </c>
    </row>
    <row r="235" spans="2:10" x14ac:dyDescent="0.2">
      <c r="H235" s="158" t="str">
        <f t="shared" si="10"/>
        <v/>
      </c>
      <c r="J235" s="158" t="str">
        <f t="shared" si="9"/>
        <v/>
      </c>
    </row>
    <row r="236" spans="2:10" x14ac:dyDescent="0.2">
      <c r="H236" s="158" t="str">
        <f t="shared" si="10"/>
        <v/>
      </c>
      <c r="J236" s="158" t="str">
        <f t="shared" si="9"/>
        <v/>
      </c>
    </row>
    <row r="237" spans="2:10" x14ac:dyDescent="0.2">
      <c r="H237" s="158" t="str">
        <f t="shared" si="10"/>
        <v/>
      </c>
      <c r="J237" s="158" t="str">
        <f t="shared" si="9"/>
        <v/>
      </c>
    </row>
    <row r="238" spans="2:10" x14ac:dyDescent="0.2">
      <c r="H238" s="158" t="str">
        <f t="shared" si="10"/>
        <v/>
      </c>
      <c r="J238" s="158" t="str">
        <f t="shared" si="9"/>
        <v/>
      </c>
    </row>
    <row r="239" spans="2:10" x14ac:dyDescent="0.2">
      <c r="H239" s="158" t="str">
        <f t="shared" si="10"/>
        <v/>
      </c>
      <c r="J239" s="158" t="str">
        <f t="shared" si="9"/>
        <v/>
      </c>
    </row>
    <row r="240" spans="2:10" x14ac:dyDescent="0.2">
      <c r="H240" s="158" t="str">
        <f t="shared" si="10"/>
        <v/>
      </c>
      <c r="J240" s="158" t="str">
        <f t="shared" si="9"/>
        <v/>
      </c>
    </row>
    <row r="241" spans="8:10" x14ac:dyDescent="0.2">
      <c r="H241" s="158" t="str">
        <f t="shared" si="10"/>
        <v/>
      </c>
      <c r="J241" s="158" t="str">
        <f t="shared" si="9"/>
        <v/>
      </c>
    </row>
    <row r="242" spans="8:10" x14ac:dyDescent="0.2">
      <c r="H242" s="158" t="str">
        <f t="shared" si="10"/>
        <v/>
      </c>
      <c r="J242" s="158" t="str">
        <f t="shared" si="9"/>
        <v/>
      </c>
    </row>
    <row r="243" spans="8:10" x14ac:dyDescent="0.2">
      <c r="H243" s="158" t="str">
        <f t="shared" si="10"/>
        <v/>
      </c>
      <c r="J243" s="158" t="str">
        <f t="shared" si="9"/>
        <v/>
      </c>
    </row>
    <row r="244" spans="8:10" x14ac:dyDescent="0.2">
      <c r="H244" s="158" t="str">
        <f t="shared" si="10"/>
        <v/>
      </c>
      <c r="J244" s="158" t="str">
        <f t="shared" si="9"/>
        <v/>
      </c>
    </row>
    <row r="245" spans="8:10" x14ac:dyDescent="0.2">
      <c r="H245" s="158" t="str">
        <f t="shared" si="10"/>
        <v/>
      </c>
      <c r="J245" s="158" t="str">
        <f t="shared" si="9"/>
        <v/>
      </c>
    </row>
    <row r="246" spans="8:10" x14ac:dyDescent="0.2">
      <c r="H246" s="158" t="str">
        <f t="shared" si="10"/>
        <v/>
      </c>
      <c r="J246" s="158" t="str">
        <f t="shared" si="9"/>
        <v/>
      </c>
    </row>
    <row r="247" spans="8:10" x14ac:dyDescent="0.2">
      <c r="H247" s="158" t="str">
        <f t="shared" si="10"/>
        <v/>
      </c>
      <c r="J247" s="158" t="str">
        <f t="shared" si="9"/>
        <v/>
      </c>
    </row>
    <row r="248" spans="8:10" x14ac:dyDescent="0.2">
      <c r="H248" s="158" t="str">
        <f t="shared" si="10"/>
        <v/>
      </c>
      <c r="J248" s="158" t="str">
        <f t="shared" si="9"/>
        <v/>
      </c>
    </row>
    <row r="249" spans="8:10" x14ac:dyDescent="0.2">
      <c r="H249" s="158" t="str">
        <f t="shared" si="10"/>
        <v/>
      </c>
      <c r="J249" s="158" t="str">
        <f t="shared" si="9"/>
        <v/>
      </c>
    </row>
    <row r="250" spans="8:10" x14ac:dyDescent="0.2">
      <c r="H250" s="158" t="str">
        <f t="shared" si="10"/>
        <v/>
      </c>
      <c r="J250" s="158" t="str">
        <f t="shared" si="9"/>
        <v/>
      </c>
    </row>
    <row r="251" spans="8:10" x14ac:dyDescent="0.2">
      <c r="H251" s="158" t="str">
        <f t="shared" si="10"/>
        <v/>
      </c>
      <c r="J251" s="158" t="str">
        <f t="shared" si="9"/>
        <v/>
      </c>
    </row>
    <row r="252" spans="8:10" x14ac:dyDescent="0.2">
      <c r="H252" s="158" t="str">
        <f t="shared" si="10"/>
        <v/>
      </c>
      <c r="J252" s="158" t="str">
        <f t="shared" si="9"/>
        <v/>
      </c>
    </row>
    <row r="253" spans="8:10" x14ac:dyDescent="0.2">
      <c r="H253" s="158" t="str">
        <f t="shared" si="10"/>
        <v/>
      </c>
      <c r="J253" s="158" t="str">
        <f t="shared" si="9"/>
        <v/>
      </c>
    </row>
    <row r="254" spans="8:10" x14ac:dyDescent="0.2">
      <c r="H254" s="158" t="str">
        <f t="shared" si="10"/>
        <v/>
      </c>
      <c r="J254" s="158" t="str">
        <f t="shared" si="9"/>
        <v/>
      </c>
    </row>
    <row r="255" spans="8:10" x14ac:dyDescent="0.2">
      <c r="H255" s="158" t="str">
        <f t="shared" si="10"/>
        <v/>
      </c>
    </row>
  </sheetData>
  <sheetProtection algorithmName="SHA-512" hashValue="CZ5plTx6EoMnacYklYjDeMz5VuN9yhhhV5qmxjZYMCLK3UFE7XOZJNRNJTv/sme9zBfr7TMdXYB3kc+iKMMREg==" saltValue="0mtUabY3ZsP9Xfry1Pying==" spinCount="100000" sheet="1" scenarios="1" selectLockedCells="1" selectUnlockedCells="1"/>
  <autoFilter ref="A1:J255" xr:uid="{00000000-0009-0000-0000-000004000000}"/>
  <dataValidations count="2">
    <dataValidation type="list" allowBlank="1" showInputMessage="1" showErrorMessage="1" sqref="A120:A255" xr:uid="{00000000-0002-0000-0400-000000000000}">
      <formula1>#REF!</formula1>
    </dataValidation>
    <dataValidation type="list" allowBlank="1" showInputMessage="1" showErrorMessage="1" sqref="A2:A65" xr:uid="{00000000-0002-0000-0400-000001000000}">
      <formula1>"Yes,No"</formula1>
    </dataValidation>
  </dataValidations>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A98FE"/>
    <pageSetUpPr fitToPage="1"/>
  </sheetPr>
  <dimension ref="B1:K69"/>
  <sheetViews>
    <sheetView showGridLines="0" zoomScaleNormal="100" workbookViewId="0">
      <pane ySplit="9" topLeftCell="A29" activePane="bottomLeft" state="frozen"/>
      <selection activeCell="C22" sqref="C22"/>
      <selection pane="bottomLeft" activeCell="B6" sqref="B6"/>
    </sheetView>
  </sheetViews>
  <sheetFormatPr baseColWidth="10" defaultColWidth="9.33203125" defaultRowHeight="16" x14ac:dyDescent="0.2"/>
  <cols>
    <col min="1" max="1" width="1.5" style="163" customWidth="1"/>
    <col min="2" max="2" width="40.5" style="163" bestFit="1" customWidth="1"/>
    <col min="3" max="3" width="34.5" style="163" customWidth="1"/>
    <col min="4" max="4" width="11.5" style="163" customWidth="1"/>
    <col min="5" max="5" width="31.33203125" style="163" customWidth="1"/>
    <col min="6" max="6" width="136" style="163" customWidth="1"/>
    <col min="7" max="11" width="9.33203125" style="161"/>
    <col min="12" max="16384" width="9.33203125" style="163"/>
  </cols>
  <sheetData>
    <row r="1" spans="2:9" s="161" customFormat="1" ht="24" customHeight="1" x14ac:dyDescent="0.2">
      <c r="B1" s="160"/>
      <c r="C1" s="160"/>
      <c r="D1" s="160"/>
      <c r="E1" s="160"/>
      <c r="F1" s="160"/>
    </row>
    <row r="2" spans="2:9" s="161" customFormat="1" ht="24" customHeight="1" x14ac:dyDescent="0.2">
      <c r="B2" s="160"/>
      <c r="C2" s="160"/>
      <c r="D2" s="160"/>
      <c r="E2" s="160"/>
      <c r="F2" s="160"/>
    </row>
    <row r="3" spans="2:9" s="161" customFormat="1" ht="24" customHeight="1" x14ac:dyDescent="0.2">
      <c r="B3" s="160"/>
      <c r="C3" s="160"/>
      <c r="D3" s="160"/>
      <c r="E3" s="160"/>
      <c r="F3" s="160"/>
    </row>
    <row r="4" spans="2:9" s="161" customFormat="1" ht="49.5" customHeight="1" x14ac:dyDescent="0.2">
      <c r="B4" s="301" t="s">
        <v>216</v>
      </c>
      <c r="C4" s="301"/>
      <c r="D4" s="301"/>
      <c r="E4" s="301"/>
      <c r="F4" s="301"/>
    </row>
    <row r="5" spans="2:9" s="161" customFormat="1" x14ac:dyDescent="0.2">
      <c r="B5" s="302" t="s">
        <v>326</v>
      </c>
      <c r="C5" s="302"/>
      <c r="D5" s="302"/>
      <c r="E5" s="302"/>
      <c r="F5" s="302"/>
    </row>
    <row r="6" spans="2:9" s="161" customFormat="1" ht="4.5" customHeight="1" thickBot="1" x14ac:dyDescent="0.25">
      <c r="B6" s="162"/>
      <c r="C6" s="163"/>
      <c r="D6" s="163"/>
      <c r="E6" s="163"/>
      <c r="F6" s="164"/>
    </row>
    <row r="7" spans="2:9" s="161" customFormat="1" ht="24" customHeight="1" thickBot="1" x14ac:dyDescent="0.25">
      <c r="B7" s="303" t="s">
        <v>217</v>
      </c>
      <c r="C7" s="304"/>
      <c r="D7" s="304"/>
      <c r="E7" s="304"/>
      <c r="F7" s="305"/>
      <c r="H7" s="165"/>
      <c r="I7" s="165"/>
    </row>
    <row r="8" spans="2:9" s="161" customFormat="1" ht="3.75" customHeight="1" x14ac:dyDescent="0.2">
      <c r="B8" s="162"/>
      <c r="C8" s="163"/>
      <c r="D8" s="163"/>
      <c r="E8" s="163"/>
      <c r="F8" s="163"/>
    </row>
    <row r="9" spans="2:9" s="161" customFormat="1" ht="25.5" customHeight="1" thickBot="1" x14ac:dyDescent="0.25">
      <c r="B9" s="306"/>
      <c r="C9" s="307"/>
      <c r="D9" s="307"/>
      <c r="E9" s="307"/>
      <c r="F9" s="307"/>
    </row>
    <row r="10" spans="2:9" s="161" customFormat="1" ht="24" customHeight="1" thickBot="1" x14ac:dyDescent="0.25">
      <c r="B10" s="166" t="s">
        <v>19</v>
      </c>
      <c r="C10" s="167" t="s">
        <v>20</v>
      </c>
      <c r="D10" s="167" t="s">
        <v>26</v>
      </c>
      <c r="E10" s="167" t="s">
        <v>218</v>
      </c>
      <c r="F10" s="168" t="s">
        <v>219</v>
      </c>
    </row>
    <row r="11" spans="2:9" s="161" customFormat="1" ht="21" customHeight="1" thickBot="1" x14ac:dyDescent="0.25">
      <c r="B11" s="308" t="s">
        <v>220</v>
      </c>
      <c r="C11" s="169" t="s">
        <v>92</v>
      </c>
      <c r="D11" s="170">
        <v>18.899999999999999</v>
      </c>
      <c r="E11" s="171" t="s">
        <v>221</v>
      </c>
      <c r="F11" s="172" t="s">
        <v>222</v>
      </c>
    </row>
    <row r="12" spans="2:9" s="161" customFormat="1" ht="21" customHeight="1" thickBot="1" x14ac:dyDescent="0.25">
      <c r="B12" s="309"/>
      <c r="C12" s="169" t="s">
        <v>90</v>
      </c>
      <c r="D12" s="170">
        <v>6.83</v>
      </c>
      <c r="E12" s="171" t="s">
        <v>221</v>
      </c>
      <c r="F12" s="172" t="s">
        <v>222</v>
      </c>
    </row>
    <row r="13" spans="2:9" s="161" customFormat="1" ht="34" customHeight="1" x14ac:dyDescent="0.2">
      <c r="B13" s="309"/>
      <c r="C13" s="173" t="s">
        <v>82</v>
      </c>
      <c r="D13" s="174">
        <v>9.98</v>
      </c>
      <c r="E13" s="171" t="s">
        <v>221</v>
      </c>
      <c r="F13" s="175" t="s">
        <v>223</v>
      </c>
    </row>
    <row r="14" spans="2:9" s="161" customFormat="1" ht="34" customHeight="1" x14ac:dyDescent="0.2">
      <c r="B14" s="309"/>
      <c r="C14" s="173" t="s">
        <v>224</v>
      </c>
      <c r="D14" s="174">
        <v>11.03</v>
      </c>
      <c r="E14" s="176"/>
      <c r="F14" s="177"/>
    </row>
    <row r="15" spans="2:9" s="161" customFormat="1" ht="21.75" customHeight="1" thickBot="1" x14ac:dyDescent="0.25">
      <c r="B15" s="310"/>
      <c r="C15" s="178" t="s">
        <v>49</v>
      </c>
      <c r="D15" s="179">
        <v>13.13</v>
      </c>
      <c r="E15" s="180" t="s">
        <v>225</v>
      </c>
      <c r="F15" s="181" t="s">
        <v>226</v>
      </c>
    </row>
    <row r="16" spans="2:9" s="161" customFormat="1" ht="21.75" customHeight="1" x14ac:dyDescent="0.2">
      <c r="B16" s="25"/>
      <c r="C16" s="182"/>
      <c r="D16" s="183"/>
      <c r="E16" s="184"/>
      <c r="F16" s="185"/>
    </row>
    <row r="17" spans="2:11" ht="17" thickBot="1" x14ac:dyDescent="0.25">
      <c r="B17" s="186"/>
      <c r="C17" s="184"/>
      <c r="D17" s="184"/>
      <c r="E17" s="184"/>
      <c r="F17" s="187"/>
    </row>
    <row r="18" spans="2:11" ht="21" customHeight="1" x14ac:dyDescent="0.2">
      <c r="B18" s="308" t="s">
        <v>227</v>
      </c>
      <c r="C18" s="188" t="s">
        <v>25</v>
      </c>
      <c r="D18" s="189">
        <v>12.6</v>
      </c>
      <c r="E18" s="188" t="s">
        <v>228</v>
      </c>
      <c r="F18" s="190" t="s">
        <v>229</v>
      </c>
    </row>
    <row r="19" spans="2:11" ht="21" customHeight="1" x14ac:dyDescent="0.2">
      <c r="B19" s="311"/>
      <c r="C19" s="171" t="s">
        <v>30</v>
      </c>
      <c r="D19" s="191">
        <v>44.1</v>
      </c>
      <c r="E19" s="171" t="s">
        <v>228</v>
      </c>
      <c r="F19" s="192" t="s">
        <v>229</v>
      </c>
    </row>
    <row r="20" spans="2:11" ht="21.75" customHeight="1" thickBot="1" x14ac:dyDescent="0.25">
      <c r="B20" s="312"/>
      <c r="C20" s="193" t="s">
        <v>32</v>
      </c>
      <c r="D20" s="194">
        <v>23.1</v>
      </c>
      <c r="E20" s="180" t="s">
        <v>228</v>
      </c>
      <c r="F20" s="195" t="s">
        <v>229</v>
      </c>
    </row>
    <row r="21" spans="2:11" ht="17.25" customHeight="1" thickBot="1" x14ac:dyDescent="0.25">
      <c r="B21" s="196"/>
      <c r="C21" s="197"/>
      <c r="D21" s="197"/>
      <c r="E21" s="197"/>
      <c r="F21" s="198"/>
    </row>
    <row r="22" spans="2:11" ht="31.5" customHeight="1" x14ac:dyDescent="0.2">
      <c r="B22" s="294" t="s">
        <v>316</v>
      </c>
      <c r="C22" s="188" t="s">
        <v>85</v>
      </c>
      <c r="D22" s="199">
        <v>30.45</v>
      </c>
      <c r="E22" s="188" t="s">
        <v>221</v>
      </c>
      <c r="F22" s="200" t="s">
        <v>230</v>
      </c>
    </row>
    <row r="23" spans="2:11" ht="31.5" customHeight="1" x14ac:dyDescent="0.2">
      <c r="B23" s="295"/>
      <c r="C23" s="171" t="s">
        <v>88</v>
      </c>
      <c r="D23" s="201">
        <v>39.9</v>
      </c>
      <c r="E23" s="171" t="s">
        <v>221</v>
      </c>
      <c r="F23" s="202" t="s">
        <v>231</v>
      </c>
    </row>
    <row r="24" spans="2:11" ht="48.75" customHeight="1" x14ac:dyDescent="0.2">
      <c r="B24" s="295"/>
      <c r="C24" s="171" t="s">
        <v>87</v>
      </c>
      <c r="D24" s="201">
        <v>39.9</v>
      </c>
      <c r="E24" s="171" t="s">
        <v>221</v>
      </c>
      <c r="F24" s="202" t="s">
        <v>232</v>
      </c>
    </row>
    <row r="25" spans="2:11" ht="17.25" customHeight="1" thickBot="1" x14ac:dyDescent="0.25">
      <c r="B25" s="196"/>
      <c r="C25" s="197"/>
      <c r="D25" s="197"/>
      <c r="E25" s="197"/>
      <c r="F25" s="198"/>
    </row>
    <row r="26" spans="2:11" ht="22.5" customHeight="1" x14ac:dyDescent="0.2">
      <c r="B26" s="294" t="s">
        <v>77</v>
      </c>
      <c r="C26" s="297" t="s">
        <v>233</v>
      </c>
      <c r="D26" s="299">
        <v>23.65</v>
      </c>
      <c r="E26" s="297" t="s">
        <v>207</v>
      </c>
      <c r="F26" s="313" t="s">
        <v>234</v>
      </c>
    </row>
    <row r="27" spans="2:11" ht="22.5" customHeight="1" thickBot="1" x14ac:dyDescent="0.25">
      <c r="B27" s="296"/>
      <c r="C27" s="298"/>
      <c r="D27" s="300"/>
      <c r="E27" s="298"/>
      <c r="F27" s="314"/>
    </row>
    <row r="28" spans="2:11" ht="22.5" customHeight="1" x14ac:dyDescent="0.2">
      <c r="B28" s="294" t="s">
        <v>77</v>
      </c>
      <c r="C28" s="297" t="s">
        <v>78</v>
      </c>
      <c r="D28" s="299">
        <v>55</v>
      </c>
      <c r="E28" s="297" t="s">
        <v>207</v>
      </c>
      <c r="F28" s="313" t="s">
        <v>317</v>
      </c>
    </row>
    <row r="29" spans="2:11" ht="22.5" customHeight="1" thickBot="1" x14ac:dyDescent="0.25">
      <c r="B29" s="296"/>
      <c r="C29" s="298"/>
      <c r="D29" s="300"/>
      <c r="E29" s="298"/>
      <c r="F29" s="314"/>
    </row>
    <row r="30" spans="2:11" ht="18" customHeight="1" x14ac:dyDescent="0.2">
      <c r="B30" s="203"/>
      <c r="C30" s="182"/>
      <c r="D30" s="182"/>
      <c r="E30" s="182"/>
      <c r="F30" s="204"/>
    </row>
    <row r="31" spans="2:11" s="208" customFormat="1" ht="17" x14ac:dyDescent="0.2">
      <c r="B31" s="205" t="s">
        <v>235</v>
      </c>
      <c r="C31" s="206"/>
      <c r="D31" s="206"/>
      <c r="E31" s="206"/>
      <c r="F31" s="206"/>
      <c r="G31" s="207"/>
      <c r="H31" s="207"/>
      <c r="I31" s="207"/>
      <c r="J31" s="207"/>
      <c r="K31" s="207"/>
    </row>
    <row r="32" spans="2:11" ht="3.75" customHeight="1" x14ac:dyDescent="0.2">
      <c r="B32" s="209"/>
      <c r="C32" s="209"/>
      <c r="D32" s="209"/>
      <c r="E32" s="209"/>
    </row>
    <row r="33" spans="2:11" ht="17" x14ac:dyDescent="0.2">
      <c r="B33" s="210" t="s">
        <v>236</v>
      </c>
      <c r="C33" s="211" t="s">
        <v>237</v>
      </c>
      <c r="D33" s="286" t="s">
        <v>238</v>
      </c>
      <c r="E33" s="286"/>
      <c r="F33" s="212" t="s">
        <v>219</v>
      </c>
    </row>
    <row r="34" spans="2:11" s="184" customFormat="1" ht="34" x14ac:dyDescent="0.2">
      <c r="B34" s="213" t="s">
        <v>239</v>
      </c>
      <c r="C34" s="214" t="s">
        <v>240</v>
      </c>
      <c r="D34" s="291">
        <v>500</v>
      </c>
      <c r="E34" s="292"/>
      <c r="F34" s="215" t="s">
        <v>241</v>
      </c>
      <c r="G34" s="216"/>
      <c r="H34" s="217"/>
      <c r="I34" s="216"/>
      <c r="J34" s="216"/>
      <c r="K34" s="216"/>
    </row>
    <row r="35" spans="2:11" s="184" customFormat="1" x14ac:dyDescent="0.2">
      <c r="B35" s="218"/>
      <c r="C35" s="219"/>
      <c r="D35" s="220"/>
      <c r="E35" s="220"/>
      <c r="F35" s="221"/>
      <c r="G35" s="216"/>
      <c r="H35" s="217"/>
      <c r="I35" s="216"/>
      <c r="J35" s="216"/>
      <c r="K35" s="216"/>
    </row>
    <row r="36" spans="2:11" s="184" customFormat="1" ht="18.75" customHeight="1" x14ac:dyDescent="0.2">
      <c r="B36" s="218"/>
      <c r="C36" s="219"/>
      <c r="D36" s="220"/>
      <c r="E36" s="220"/>
      <c r="F36" s="221"/>
      <c r="G36" s="216"/>
      <c r="H36" s="217"/>
      <c r="I36" s="216"/>
      <c r="J36" s="216"/>
      <c r="K36" s="216"/>
    </row>
    <row r="37" spans="2:11" ht="17" x14ac:dyDescent="0.2">
      <c r="B37" s="205" t="s">
        <v>242</v>
      </c>
      <c r="C37" s="206"/>
      <c r="D37" s="206"/>
      <c r="E37" s="206"/>
      <c r="F37" s="206"/>
    </row>
    <row r="38" spans="2:11" s="184" customFormat="1" ht="25.5" customHeight="1" x14ac:dyDescent="0.2">
      <c r="B38" s="210"/>
      <c r="C38" s="211" t="s">
        <v>243</v>
      </c>
      <c r="D38" s="286" t="s">
        <v>238</v>
      </c>
      <c r="E38" s="286"/>
      <c r="F38" s="212" t="s">
        <v>219</v>
      </c>
      <c r="G38" s="216"/>
      <c r="H38" s="217"/>
      <c r="I38" s="216"/>
      <c r="J38" s="216"/>
      <c r="K38" s="216"/>
    </row>
    <row r="39" spans="2:11" ht="21" customHeight="1" x14ac:dyDescent="0.2">
      <c r="B39" s="222" t="s">
        <v>244</v>
      </c>
      <c r="C39" s="214" t="s">
        <v>318</v>
      </c>
      <c r="D39" s="287">
        <v>500</v>
      </c>
      <c r="E39" s="288"/>
      <c r="F39" s="289" t="s">
        <v>245</v>
      </c>
      <c r="G39" s="223"/>
    </row>
    <row r="40" spans="2:11" s="208" customFormat="1" x14ac:dyDescent="0.2">
      <c r="B40" s="222" t="s">
        <v>191</v>
      </c>
      <c r="C40" s="214" t="s">
        <v>319</v>
      </c>
      <c r="D40" s="287">
        <v>500</v>
      </c>
      <c r="E40" s="288"/>
      <c r="F40" s="293"/>
      <c r="G40" s="207"/>
      <c r="H40" s="207"/>
      <c r="I40" s="207"/>
      <c r="J40" s="207"/>
      <c r="K40" s="207"/>
    </row>
    <row r="41" spans="2:11" s="208" customFormat="1" x14ac:dyDescent="0.2">
      <c r="B41" s="222" t="s">
        <v>246</v>
      </c>
      <c r="C41" s="214" t="s">
        <v>320</v>
      </c>
      <c r="D41" s="287">
        <v>500</v>
      </c>
      <c r="E41" s="288"/>
      <c r="F41" s="293"/>
      <c r="G41" s="207"/>
      <c r="H41" s="207"/>
      <c r="I41" s="207"/>
      <c r="J41" s="207"/>
      <c r="K41" s="207"/>
    </row>
    <row r="42" spans="2:11" s="208" customFormat="1" x14ac:dyDescent="0.2">
      <c r="B42" s="222" t="s">
        <v>247</v>
      </c>
      <c r="C42" s="214"/>
      <c r="D42" s="287" t="s">
        <v>248</v>
      </c>
      <c r="E42" s="288"/>
      <c r="F42" s="290"/>
      <c r="G42" s="207"/>
      <c r="H42" s="207"/>
      <c r="I42" s="207"/>
      <c r="J42" s="207"/>
      <c r="K42" s="207"/>
    </row>
    <row r="43" spans="2:11" s="208" customFormat="1" x14ac:dyDescent="0.2">
      <c r="B43" s="224"/>
      <c r="C43" s="219"/>
      <c r="D43" s="219"/>
      <c r="E43" s="219"/>
      <c r="F43" s="225"/>
      <c r="G43" s="207"/>
      <c r="H43" s="207"/>
      <c r="I43" s="207"/>
      <c r="J43" s="207"/>
      <c r="K43" s="207"/>
    </row>
    <row r="44" spans="2:11" ht="17" x14ac:dyDescent="0.2">
      <c r="B44" s="205" t="s">
        <v>249</v>
      </c>
      <c r="C44" s="206"/>
      <c r="D44" s="206"/>
      <c r="E44" s="206"/>
      <c r="F44" s="206"/>
    </row>
    <row r="45" spans="2:11" s="184" customFormat="1" ht="18.75" customHeight="1" x14ac:dyDescent="0.2">
      <c r="B45" s="210"/>
      <c r="C45" s="211" t="s">
        <v>243</v>
      </c>
      <c r="D45" s="286" t="s">
        <v>238</v>
      </c>
      <c r="E45" s="286"/>
      <c r="F45" s="212" t="s">
        <v>219</v>
      </c>
      <c r="G45" s="216"/>
      <c r="H45" s="217"/>
      <c r="I45" s="216"/>
      <c r="J45" s="216"/>
      <c r="K45" s="216"/>
    </row>
    <row r="46" spans="2:11" ht="21" customHeight="1" x14ac:dyDescent="0.2">
      <c r="B46" s="222" t="s">
        <v>191</v>
      </c>
      <c r="C46" s="214" t="s">
        <v>321</v>
      </c>
      <c r="D46" s="287">
        <v>600</v>
      </c>
      <c r="E46" s="288"/>
      <c r="F46" s="289" t="s">
        <v>250</v>
      </c>
      <c r="G46" s="223"/>
    </row>
    <row r="47" spans="2:11" s="208" customFormat="1" ht="41.25" customHeight="1" x14ac:dyDescent="0.2">
      <c r="B47" s="222" t="s">
        <v>251</v>
      </c>
      <c r="C47" s="214" t="s">
        <v>322</v>
      </c>
      <c r="D47" s="287">
        <v>600</v>
      </c>
      <c r="E47" s="288"/>
      <c r="F47" s="290"/>
      <c r="G47" s="207"/>
      <c r="H47" s="207"/>
      <c r="I47" s="207"/>
      <c r="J47" s="207"/>
      <c r="K47" s="207"/>
    </row>
    <row r="48" spans="2:11" s="208" customFormat="1" ht="20" customHeight="1" x14ac:dyDescent="0.2">
      <c r="B48" s="224"/>
      <c r="C48" s="219"/>
      <c r="D48" s="219"/>
      <c r="E48" s="219"/>
      <c r="F48" s="225"/>
      <c r="G48" s="207"/>
      <c r="H48" s="207"/>
      <c r="I48" s="207"/>
      <c r="J48" s="207"/>
      <c r="K48" s="207"/>
    </row>
    <row r="49" spans="2:11" ht="17" x14ac:dyDescent="0.2">
      <c r="B49" s="205" t="s">
        <v>54</v>
      </c>
      <c r="C49" s="206"/>
      <c r="D49" s="206"/>
      <c r="E49" s="206"/>
      <c r="F49" s="206"/>
    </row>
    <row r="50" spans="2:11" s="184" customFormat="1" ht="18.75" customHeight="1" x14ac:dyDescent="0.2">
      <c r="B50" s="210"/>
      <c r="C50" s="211" t="s">
        <v>243</v>
      </c>
      <c r="D50" s="286" t="s">
        <v>238</v>
      </c>
      <c r="E50" s="286"/>
      <c r="F50" s="212" t="s">
        <v>219</v>
      </c>
      <c r="G50" s="216"/>
      <c r="H50" s="217"/>
      <c r="I50" s="216"/>
      <c r="J50" s="216"/>
      <c r="K50" s="216"/>
    </row>
    <row r="51" spans="2:11" s="208" customFormat="1" ht="41.25" customHeight="1" x14ac:dyDescent="0.2">
      <c r="B51" s="222" t="s">
        <v>252</v>
      </c>
      <c r="C51" s="214" t="s">
        <v>323</v>
      </c>
      <c r="D51" s="287">
        <v>1500</v>
      </c>
      <c r="E51" s="288"/>
      <c r="F51" s="215" t="s">
        <v>253</v>
      </c>
      <c r="G51" s="207"/>
      <c r="H51" s="207"/>
      <c r="I51" s="207"/>
      <c r="J51" s="207"/>
      <c r="K51" s="207"/>
    </row>
    <row r="54" spans="2:11" ht="17" x14ac:dyDescent="0.2">
      <c r="B54" s="205" t="s">
        <v>94</v>
      </c>
      <c r="C54" s="206"/>
      <c r="D54" s="206"/>
      <c r="E54" s="206"/>
      <c r="F54" s="206"/>
    </row>
    <row r="55" spans="2:11" ht="17" x14ac:dyDescent="0.2">
      <c r="B55" s="210"/>
      <c r="C55" s="211" t="s">
        <v>243</v>
      </c>
      <c r="D55" s="284" t="s">
        <v>238</v>
      </c>
      <c r="E55" s="284"/>
      <c r="F55" s="212" t="s">
        <v>219</v>
      </c>
    </row>
    <row r="56" spans="2:11" x14ac:dyDescent="0.2">
      <c r="B56" s="226" t="s">
        <v>255</v>
      </c>
      <c r="C56" s="227" t="s">
        <v>325</v>
      </c>
      <c r="D56" s="282">
        <v>2500</v>
      </c>
      <c r="E56" s="285"/>
      <c r="F56" s="229" t="s">
        <v>256</v>
      </c>
    </row>
    <row r="57" spans="2:11" x14ac:dyDescent="0.2">
      <c r="B57" s="226" t="s">
        <v>257</v>
      </c>
      <c r="C57" s="227" t="s">
        <v>324</v>
      </c>
      <c r="D57" s="282">
        <v>2500</v>
      </c>
      <c r="E57" s="285"/>
      <c r="F57" s="230"/>
    </row>
    <row r="58" spans="2:11" x14ac:dyDescent="0.2">
      <c r="B58" s="231"/>
      <c r="C58" s="219"/>
      <c r="D58" s="219"/>
      <c r="E58" s="219"/>
      <c r="F58" s="232"/>
    </row>
    <row r="59" spans="2:11" ht="17" x14ac:dyDescent="0.2">
      <c r="B59" s="205" t="s">
        <v>74</v>
      </c>
      <c r="C59" s="206"/>
      <c r="D59" s="206"/>
      <c r="E59" s="206"/>
      <c r="F59" s="206"/>
    </row>
    <row r="60" spans="2:11" ht="17" x14ac:dyDescent="0.2">
      <c r="B60" s="210"/>
      <c r="C60" s="211" t="s">
        <v>243</v>
      </c>
      <c r="D60" s="284" t="s">
        <v>238</v>
      </c>
      <c r="E60" s="284"/>
      <c r="F60" s="212" t="s">
        <v>219</v>
      </c>
    </row>
    <row r="61" spans="2:11" x14ac:dyDescent="0.2">
      <c r="B61" s="226" t="s">
        <v>258</v>
      </c>
      <c r="C61" s="227" t="s">
        <v>259</v>
      </c>
      <c r="D61" s="282">
        <v>2000</v>
      </c>
      <c r="E61" s="285"/>
      <c r="F61" s="233" t="s">
        <v>260</v>
      </c>
    </row>
    <row r="62" spans="2:11" x14ac:dyDescent="0.2">
      <c r="B62" s="231"/>
      <c r="C62" s="219"/>
      <c r="D62" s="219"/>
      <c r="E62" s="219"/>
      <c r="F62" s="232"/>
    </row>
    <row r="63" spans="2:11" ht="17" x14ac:dyDescent="0.2">
      <c r="B63" s="210"/>
      <c r="C63" s="211" t="s">
        <v>243</v>
      </c>
      <c r="D63" s="284" t="s">
        <v>238</v>
      </c>
      <c r="E63" s="284"/>
      <c r="F63" s="212" t="s">
        <v>219</v>
      </c>
    </row>
    <row r="64" spans="2:11" x14ac:dyDescent="0.2">
      <c r="B64" s="226" t="s">
        <v>261</v>
      </c>
      <c r="C64" s="227" t="s">
        <v>254</v>
      </c>
      <c r="D64" s="282">
        <v>2500</v>
      </c>
      <c r="E64" s="283"/>
      <c r="F64" s="228" t="s">
        <v>262</v>
      </c>
    </row>
    <row r="65" spans="2:6" x14ac:dyDescent="0.2">
      <c r="B65" s="226" t="s">
        <v>263</v>
      </c>
      <c r="C65" s="227" t="s">
        <v>254</v>
      </c>
      <c r="D65" s="282">
        <v>1500</v>
      </c>
      <c r="E65" s="285"/>
      <c r="F65" s="228" t="s">
        <v>264</v>
      </c>
    </row>
    <row r="67" spans="2:6" ht="17" x14ac:dyDescent="0.2">
      <c r="B67" s="205" t="s">
        <v>53</v>
      </c>
      <c r="C67" s="206"/>
      <c r="D67" s="206"/>
      <c r="E67" s="206"/>
      <c r="F67" s="206"/>
    </row>
    <row r="68" spans="2:6" ht="17" x14ac:dyDescent="0.2">
      <c r="B68" s="210"/>
      <c r="C68" s="211" t="s">
        <v>265</v>
      </c>
      <c r="D68" s="284" t="s">
        <v>238</v>
      </c>
      <c r="E68" s="284"/>
      <c r="F68" s="212" t="s">
        <v>219</v>
      </c>
    </row>
    <row r="69" spans="2:6" x14ac:dyDescent="0.2">
      <c r="B69" s="226" t="s">
        <v>266</v>
      </c>
      <c r="C69" s="227">
        <v>150</v>
      </c>
      <c r="D69" s="282">
        <v>150</v>
      </c>
      <c r="E69" s="283"/>
      <c r="F69" s="228" t="s">
        <v>267</v>
      </c>
    </row>
  </sheetData>
  <mergeCells count="41">
    <mergeCell ref="D33:E33"/>
    <mergeCell ref="B4:F4"/>
    <mergeCell ref="B5:F5"/>
    <mergeCell ref="B7:F7"/>
    <mergeCell ref="B9:F9"/>
    <mergeCell ref="B11:B15"/>
    <mergeCell ref="B18:B20"/>
    <mergeCell ref="B28:B29"/>
    <mergeCell ref="C28:C29"/>
    <mergeCell ref="D28:D29"/>
    <mergeCell ref="E28:E29"/>
    <mergeCell ref="F28:F29"/>
    <mergeCell ref="F26:F27"/>
    <mergeCell ref="B22:B24"/>
    <mergeCell ref="B26:B27"/>
    <mergeCell ref="C26:C27"/>
    <mergeCell ref="D26:D27"/>
    <mergeCell ref="E26:E27"/>
    <mergeCell ref="D34:E34"/>
    <mergeCell ref="D38:E38"/>
    <mergeCell ref="D39:E39"/>
    <mergeCell ref="F39:F42"/>
    <mergeCell ref="D40:E40"/>
    <mergeCell ref="D41:E41"/>
    <mergeCell ref="D42:E42"/>
    <mergeCell ref="D57:E57"/>
    <mergeCell ref="D45:E45"/>
    <mergeCell ref="D46:E46"/>
    <mergeCell ref="F46:F47"/>
    <mergeCell ref="D47:E47"/>
    <mergeCell ref="D50:E50"/>
    <mergeCell ref="D51:E51"/>
    <mergeCell ref="D55:E55"/>
    <mergeCell ref="D56:E56"/>
    <mergeCell ref="D69:E69"/>
    <mergeCell ref="D60:E60"/>
    <mergeCell ref="D61:E61"/>
    <mergeCell ref="D63:E63"/>
    <mergeCell ref="D64:E64"/>
    <mergeCell ref="D65:E65"/>
    <mergeCell ref="D68:E68"/>
  </mergeCells>
  <printOptions horizontalCentered="1" verticalCentered="1"/>
  <pageMargins left="0.25" right="0.25" top="0.25" bottom="0.25" header="0" footer="0"/>
  <pageSetup scale="67" orientation="landscape" horizontalDpi="360" verticalDpi="36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sheetPr>
  <dimension ref="A2:F35"/>
  <sheetViews>
    <sheetView topLeftCell="A7" zoomScale="120" zoomScaleNormal="120" workbookViewId="0">
      <selection activeCell="D34" sqref="D34"/>
    </sheetView>
  </sheetViews>
  <sheetFormatPr baseColWidth="10" defaultColWidth="8.83203125" defaultRowHeight="15" x14ac:dyDescent="0.2"/>
  <cols>
    <col min="1" max="1" width="51.5" customWidth="1"/>
    <col min="2" max="2" width="46.83203125" customWidth="1"/>
    <col min="3" max="3" width="37.6640625" customWidth="1"/>
    <col min="4" max="4" width="44.33203125" customWidth="1"/>
    <col min="5" max="5" width="50.33203125" customWidth="1"/>
    <col min="6" max="6" width="107.5" customWidth="1"/>
  </cols>
  <sheetData>
    <row r="2" spans="1:6" ht="14.5" customHeight="1" x14ac:dyDescent="0.2">
      <c r="A2" s="318" t="s">
        <v>268</v>
      </c>
    </row>
    <row r="3" spans="1:6" ht="18" customHeight="1" x14ac:dyDescent="0.2">
      <c r="A3" s="318"/>
      <c r="E3" s="234"/>
    </row>
    <row r="4" spans="1:6" ht="18" customHeight="1" x14ac:dyDescent="0.2">
      <c r="A4" s="235"/>
      <c r="E4" s="234"/>
    </row>
    <row r="5" spans="1:6" ht="18" customHeight="1" x14ac:dyDescent="0.2">
      <c r="A5" s="236" t="s">
        <v>254</v>
      </c>
      <c r="B5" s="236" t="s">
        <v>269</v>
      </c>
      <c r="C5" s="236" t="s">
        <v>270</v>
      </c>
      <c r="D5" s="236" t="s">
        <v>271</v>
      </c>
    </row>
    <row r="6" spans="1:6" ht="32" x14ac:dyDescent="0.2">
      <c r="A6" s="237" t="s">
        <v>272</v>
      </c>
      <c r="B6" s="238" t="s">
        <v>273</v>
      </c>
      <c r="C6" s="237" t="s">
        <v>274</v>
      </c>
      <c r="D6" s="238" t="s">
        <v>275</v>
      </c>
    </row>
    <row r="7" spans="1:6" x14ac:dyDescent="0.2">
      <c r="D7" s="239"/>
    </row>
    <row r="8" spans="1:6" ht="16" x14ac:dyDescent="0.2">
      <c r="A8" s="240" t="s">
        <v>276</v>
      </c>
      <c r="B8" s="240" t="s">
        <v>277</v>
      </c>
      <c r="C8" s="240" t="s">
        <v>274</v>
      </c>
      <c r="D8" s="241" t="s">
        <v>271</v>
      </c>
    </row>
    <row r="9" spans="1:6" ht="30.75" customHeight="1" x14ac:dyDescent="0.2">
      <c r="A9" t="s">
        <v>278</v>
      </c>
      <c r="B9" s="317" t="s">
        <v>279</v>
      </c>
      <c r="C9" s="315" t="s">
        <v>274</v>
      </c>
      <c r="D9" s="319" t="s">
        <v>280</v>
      </c>
    </row>
    <row r="10" spans="1:6" x14ac:dyDescent="0.2">
      <c r="A10" t="s">
        <v>281</v>
      </c>
      <c r="B10" s="317"/>
      <c r="C10" s="315"/>
      <c r="D10" s="319"/>
    </row>
    <row r="11" spans="1:6" x14ac:dyDescent="0.2">
      <c r="A11" t="s">
        <v>282</v>
      </c>
      <c r="B11" s="317"/>
      <c r="C11" s="315"/>
      <c r="D11" s="319"/>
    </row>
    <row r="12" spans="1:6" x14ac:dyDescent="0.2">
      <c r="A12" t="s">
        <v>283</v>
      </c>
      <c r="B12" s="317"/>
      <c r="C12" s="315"/>
      <c r="D12" s="319"/>
    </row>
    <row r="13" spans="1:6" x14ac:dyDescent="0.2">
      <c r="A13" t="s">
        <v>284</v>
      </c>
      <c r="B13" s="317"/>
      <c r="C13" s="315"/>
      <c r="D13" s="319"/>
    </row>
    <row r="14" spans="1:6" x14ac:dyDescent="0.2">
      <c r="A14" t="s">
        <v>285</v>
      </c>
      <c r="B14" s="317"/>
      <c r="C14" s="315"/>
      <c r="D14" s="319"/>
    </row>
    <row r="15" spans="1:6" x14ac:dyDescent="0.2">
      <c r="A15" t="s">
        <v>286</v>
      </c>
      <c r="B15" s="317"/>
      <c r="C15" s="315"/>
      <c r="D15" s="319"/>
    </row>
    <row r="16" spans="1:6" x14ac:dyDescent="0.2">
      <c r="A16" t="s">
        <v>67</v>
      </c>
      <c r="B16" s="317"/>
      <c r="C16" s="315"/>
      <c r="D16" s="234"/>
      <c r="F16" s="239"/>
    </row>
    <row r="17" spans="1:6" x14ac:dyDescent="0.2">
      <c r="A17" t="s">
        <v>58</v>
      </c>
      <c r="B17" s="317"/>
      <c r="C17" s="315"/>
      <c r="D17" s="234"/>
    </row>
    <row r="18" spans="1:6" x14ac:dyDescent="0.2">
      <c r="A18" t="s">
        <v>57</v>
      </c>
      <c r="B18" s="317"/>
      <c r="C18" s="315"/>
      <c r="D18" s="242">
        <v>4500</v>
      </c>
    </row>
    <row r="19" spans="1:6" x14ac:dyDescent="0.2">
      <c r="A19" t="s">
        <v>287</v>
      </c>
      <c r="B19" s="317"/>
      <c r="C19" s="315"/>
      <c r="D19" s="242">
        <v>25000</v>
      </c>
    </row>
    <row r="20" spans="1:6" x14ac:dyDescent="0.2">
      <c r="A20" t="s">
        <v>288</v>
      </c>
      <c r="B20" s="317"/>
      <c r="C20" s="315"/>
      <c r="D20" s="242">
        <v>25000</v>
      </c>
    </row>
    <row r="21" spans="1:6" x14ac:dyDescent="0.2">
      <c r="B21" s="25"/>
      <c r="C21" s="243"/>
    </row>
    <row r="22" spans="1:6" x14ac:dyDescent="0.2">
      <c r="B22" s="25"/>
      <c r="C22" s="243"/>
    </row>
    <row r="23" spans="1:6" x14ac:dyDescent="0.2">
      <c r="A23" s="318" t="s">
        <v>206</v>
      </c>
    </row>
    <row r="24" spans="1:6" x14ac:dyDescent="0.2">
      <c r="A24" s="318"/>
    </row>
    <row r="25" spans="1:6" ht="18" customHeight="1" x14ac:dyDescent="0.2">
      <c r="A25" s="244" t="s">
        <v>289</v>
      </c>
      <c r="B25" s="244" t="s">
        <v>269</v>
      </c>
      <c r="C25" s="244" t="s">
        <v>270</v>
      </c>
      <c r="D25" s="245" t="s">
        <v>26</v>
      </c>
      <c r="E25" s="244" t="s">
        <v>271</v>
      </c>
      <c r="F25" s="244" t="s">
        <v>290</v>
      </c>
    </row>
    <row r="26" spans="1:6" ht="269" customHeight="1" x14ac:dyDescent="0.2">
      <c r="A26" s="246" t="s">
        <v>291</v>
      </c>
      <c r="B26" s="317" t="s">
        <v>292</v>
      </c>
      <c r="C26" s="315" t="s">
        <v>293</v>
      </c>
      <c r="D26" s="247">
        <v>105</v>
      </c>
      <c r="E26" s="316">
        <v>15000</v>
      </c>
      <c r="F26" s="317" t="s">
        <v>294</v>
      </c>
    </row>
    <row r="27" spans="1:6" x14ac:dyDescent="0.2">
      <c r="A27" s="246" t="s">
        <v>295</v>
      </c>
      <c r="B27" s="315"/>
      <c r="C27" s="315"/>
      <c r="D27" s="247">
        <v>128</v>
      </c>
      <c r="E27" s="315"/>
      <c r="F27" s="317"/>
    </row>
    <row r="28" spans="1:6" x14ac:dyDescent="0.2">
      <c r="A28" s="246" t="s">
        <v>296</v>
      </c>
      <c r="B28" s="315"/>
      <c r="C28" s="315"/>
      <c r="D28" s="247">
        <v>257.25</v>
      </c>
      <c r="E28" s="315"/>
      <c r="F28" s="317"/>
    </row>
    <row r="29" spans="1:6" ht="76" customHeight="1" x14ac:dyDescent="0.2">
      <c r="A29" s="246" t="s">
        <v>297</v>
      </c>
      <c r="B29" s="317" t="s">
        <v>298</v>
      </c>
      <c r="C29" s="315"/>
      <c r="D29" s="247">
        <v>134.4</v>
      </c>
      <c r="E29" s="315" t="s">
        <v>299</v>
      </c>
    </row>
    <row r="30" spans="1:6" x14ac:dyDescent="0.2">
      <c r="A30" s="246" t="s">
        <v>300</v>
      </c>
      <c r="B30" s="317"/>
      <c r="C30" s="315"/>
      <c r="D30" s="247">
        <v>120.75</v>
      </c>
      <c r="E30" s="315"/>
    </row>
    <row r="31" spans="1:6" x14ac:dyDescent="0.2">
      <c r="A31" s="246" t="s">
        <v>301</v>
      </c>
      <c r="B31" s="317"/>
      <c r="C31" s="315"/>
      <c r="D31" s="247">
        <v>98.7</v>
      </c>
      <c r="E31" s="315"/>
    </row>
    <row r="32" spans="1:6" x14ac:dyDescent="0.2">
      <c r="A32" s="246" t="s">
        <v>302</v>
      </c>
      <c r="B32" s="317"/>
      <c r="C32" s="315"/>
      <c r="D32" s="247">
        <v>87.15</v>
      </c>
      <c r="E32" s="315"/>
    </row>
    <row r="33" spans="1:5" x14ac:dyDescent="0.2">
      <c r="A33" s="246" t="s">
        <v>303</v>
      </c>
      <c r="B33" s="317"/>
      <c r="C33" s="315"/>
      <c r="D33" s="247">
        <v>57.75</v>
      </c>
      <c r="E33" s="315"/>
    </row>
    <row r="34" spans="1:5" ht="32" x14ac:dyDescent="0.2">
      <c r="A34" t="s">
        <v>52</v>
      </c>
      <c r="B34" s="239" t="s">
        <v>304</v>
      </c>
      <c r="C34" s="315"/>
      <c r="D34" s="248">
        <v>60</v>
      </c>
      <c r="E34" s="249"/>
    </row>
    <row r="35" spans="1:5" ht="32" x14ac:dyDescent="0.2">
      <c r="A35" s="246" t="s">
        <v>89</v>
      </c>
      <c r="B35" s="239" t="s">
        <v>305</v>
      </c>
      <c r="C35" s="315"/>
      <c r="D35" s="247">
        <v>100</v>
      </c>
    </row>
  </sheetData>
  <sheetProtection algorithmName="SHA-512" hashValue="+Hrz/C3dkBuQqMcTgU2Kb6DUM4juNsTdGEabqujCYXmt2ho+thNSf/GLpUNv0qD7qVEhpJ8mUpidXJGMbDw7JA==" saltValue="qCNfp/Kz7hzcSsI4EbQ5qg==" spinCount="100000" sheet="1" objects="1" scenarios="1"/>
  <mergeCells count="11">
    <mergeCell ref="A2:A3"/>
    <mergeCell ref="B9:B20"/>
    <mergeCell ref="C9:C20"/>
    <mergeCell ref="D9:D15"/>
    <mergeCell ref="A23:A24"/>
    <mergeCell ref="C26:C35"/>
    <mergeCell ref="E26:E28"/>
    <mergeCell ref="F26:F28"/>
    <mergeCell ref="B29:B33"/>
    <mergeCell ref="E29:E33"/>
    <mergeCell ref="B26:B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3"/>
  <sheetViews>
    <sheetView workbookViewId="0">
      <selection activeCell="A10" sqref="A10"/>
    </sheetView>
  </sheetViews>
  <sheetFormatPr baseColWidth="10" defaultRowHeight="15" x14ac:dyDescent="0.2"/>
  <cols>
    <col min="1" max="1" width="88.33203125" style="239" customWidth="1"/>
  </cols>
  <sheetData>
    <row r="1" spans="1:1" ht="16" x14ac:dyDescent="0.2">
      <c r="A1" s="253" t="s">
        <v>307</v>
      </c>
    </row>
    <row r="2" spans="1:1" ht="16" x14ac:dyDescent="0.2">
      <c r="A2" s="239" t="s">
        <v>306</v>
      </c>
    </row>
    <row r="3" spans="1:1" ht="32" x14ac:dyDescent="0.2">
      <c r="A3" s="239" t="s">
        <v>308</v>
      </c>
    </row>
  </sheetData>
  <sheetProtection password="CA51"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Media Grid - New</vt:lpstr>
      <vt:lpstr>Rate Card</vt:lpstr>
      <vt:lpstr>LIVE SPORTS 360 &amp; Premium STV</vt:lpstr>
      <vt:lpstr>'Insertion Order - New'!Print_Area</vt:lpstr>
      <vt:lpstr>'Rate Card'!Print_Area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 Brouse</dc:creator>
  <cp:lastModifiedBy>Mollie Lee</cp:lastModifiedBy>
  <dcterms:created xsi:type="dcterms:W3CDTF">2025-10-08T17:57:49Z</dcterms:created>
  <dcterms:modified xsi:type="dcterms:W3CDTF">2025-10-17T18:29:01Z</dcterms:modified>
</cp:coreProperties>
</file>