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aun.collignon\Downloads\"/>
    </mc:Choice>
  </mc:AlternateContent>
  <xr:revisionPtr revIDLastSave="0" documentId="13_ncr:1_{66D44317-901A-4555-846D-27B649FD5234}" xr6:coauthVersionLast="47" xr6:coauthVersionMax="47" xr10:uidLastSave="{00000000-0000-0000-0000-000000000000}"/>
  <bookViews>
    <workbookView xWindow="28680" yWindow="-120" windowWidth="29040" windowHeight="15720" tabRatio="786" xr2:uid="{00000000-000D-0000-FFFF-FFFF00000000}"/>
  </bookViews>
  <sheets>
    <sheet name="Media Grid" sheetId="34" r:id="rId1"/>
  </sheets>
  <definedNames>
    <definedName name="_xlnm._FilterDatabase" localSheetId="0" hidden="1">'Media Grid'!$B$1:$B$42</definedName>
  </definedNames>
  <calcPr calcId="181029" calcOnSave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4" l="1"/>
  <c r="G34" i="34" l="1"/>
  <c r="G35" i="34"/>
  <c r="G36" i="34"/>
  <c r="G37" i="34"/>
  <c r="G38" i="34"/>
  <c r="G39" i="34"/>
  <c r="G40" i="34"/>
  <c r="G33" i="34"/>
  <c r="G32" i="34"/>
  <c r="G15" i="34"/>
  <c r="G14" i="34"/>
  <c r="G31" i="34" l="1"/>
  <c r="G25" i="34"/>
  <c r="G26" i="34"/>
  <c r="G27" i="34"/>
  <c r="G28" i="34"/>
  <c r="G29" i="34"/>
  <c r="G30" i="34"/>
  <c r="G24" i="34"/>
  <c r="J44" i="34"/>
  <c r="J46" i="34" s="1"/>
  <c r="G23" i="34"/>
  <c r="G22" i="34"/>
  <c r="G21" i="34"/>
  <c r="G20" i="34"/>
  <c r="G19" i="34"/>
  <c r="G18" i="34"/>
  <c r="G17" i="34"/>
  <c r="G16" i="34"/>
  <c r="G13" i="34"/>
  <c r="G12" i="34"/>
  <c r="G11" i="34"/>
  <c r="G10" i="34"/>
  <c r="G9" i="34"/>
  <c r="G8" i="34"/>
  <c r="G7" i="34"/>
  <c r="G6" i="34"/>
  <c r="G5" i="34"/>
  <c r="G4" i="34"/>
  <c r="G3" i="34"/>
</calcChain>
</file>

<file path=xl/sharedStrings.xml><?xml version="1.0" encoding="utf-8"?>
<sst xmlns="http://schemas.openxmlformats.org/spreadsheetml/2006/main" count="260" uniqueCount="98">
  <si>
    <t>Display</t>
  </si>
  <si>
    <t>Video</t>
  </si>
  <si>
    <t>YouTube TrueView</t>
  </si>
  <si>
    <t>STV</t>
  </si>
  <si>
    <t>Awareness</t>
  </si>
  <si>
    <t>CPM</t>
  </si>
  <si>
    <t>Social Display</t>
  </si>
  <si>
    <t>Programmatic Audio</t>
  </si>
  <si>
    <t>Premium STV</t>
  </si>
  <si>
    <t>Hulu</t>
  </si>
  <si>
    <t>Solution Name</t>
  </si>
  <si>
    <t>Solution Goal</t>
  </si>
  <si>
    <t>Audience Detail</t>
  </si>
  <si>
    <t>Solution Footprint</t>
  </si>
  <si>
    <t>Media Delivered</t>
  </si>
  <si>
    <t>Volume</t>
  </si>
  <si>
    <t>Media Cost</t>
  </si>
  <si>
    <t>Cost Structure</t>
  </si>
  <si>
    <t>Monthly Budget</t>
  </si>
  <si>
    <t>Programmatic Display</t>
  </si>
  <si>
    <t xml:space="preserve">Brand Awareness or Site Traffic </t>
  </si>
  <si>
    <t>Enter Audience &amp; Content</t>
  </si>
  <si>
    <t>US, State, DMA or Zip Codes</t>
  </si>
  <si>
    <t>Programmatic Video</t>
  </si>
  <si>
    <t>Brand Awareness or Site Traffic</t>
  </si>
  <si>
    <t>Enter Audience</t>
  </si>
  <si>
    <t>Banner Ad</t>
  </si>
  <si>
    <t>Addressable Geo (Banner)</t>
  </si>
  <si>
    <t>Foot Traffic</t>
  </si>
  <si>
    <t>Specific Postal Addresses</t>
  </si>
  <si>
    <t>Addressable Geo (STV)</t>
  </si>
  <si>
    <t>Brand Awareness, Site Traffic or Foot Traffic</t>
  </si>
  <si>
    <t>Addressable Geo (Video)</t>
  </si>
  <si>
    <t>Email Marketing (B2C)</t>
  </si>
  <si>
    <t>Brand Awareness, Site Traffic, eCommerce, or Form Fills</t>
  </si>
  <si>
    <t>Email Display</t>
  </si>
  <si>
    <t>Email Marketing (B2B)</t>
  </si>
  <si>
    <t>Site Traffic</t>
  </si>
  <si>
    <t>Openers or Clickers</t>
  </si>
  <si>
    <t>Facebook/Instagram (Aware)</t>
  </si>
  <si>
    <t>Brand Awareness</t>
  </si>
  <si>
    <t>Image, Carousel or Video</t>
  </si>
  <si>
    <t>Facebook/Instagram (Click)</t>
  </si>
  <si>
    <t>Image</t>
  </si>
  <si>
    <t>CPC</t>
  </si>
  <si>
    <t>Facebook/Instagram ThruPlay</t>
  </si>
  <si>
    <t>Interest</t>
  </si>
  <si>
    <t>CPV</t>
  </si>
  <si>
    <t>Geofencing + Foot Traffic</t>
  </si>
  <si>
    <t>Specific Addresses</t>
  </si>
  <si>
    <t>Standard Geofencing</t>
  </si>
  <si>
    <t>Linkedin Marketing (Click)</t>
  </si>
  <si>
    <t>Streaming TV (STV)</t>
  </si>
  <si>
    <t>Geography Only</t>
  </si>
  <si>
    <t>Audience/Channel Targeted TV (STV)</t>
  </si>
  <si>
    <t>Audio</t>
  </si>
  <si>
    <t>SnapChat (Awareness)</t>
  </si>
  <si>
    <t xml:space="preserve">Image or Video </t>
  </si>
  <si>
    <t>SnapChat (Swipe Up)</t>
  </si>
  <si>
    <t>CPSU</t>
  </si>
  <si>
    <t>TikTok Marketing</t>
  </si>
  <si>
    <t>Enter Interests</t>
  </si>
  <si>
    <t>US, State or DMA</t>
  </si>
  <si>
    <t>Live Sports STV (All Sports RON)</t>
  </si>
  <si>
    <t>All LIVE Sports</t>
  </si>
  <si>
    <t>Live Sports STV (MLB)</t>
  </si>
  <si>
    <t>LIVE MLB</t>
  </si>
  <si>
    <t>Live Sports STV (NBA)</t>
  </si>
  <si>
    <t>LIVE NBA</t>
  </si>
  <si>
    <t>Live Sports STV (NHL)</t>
  </si>
  <si>
    <t>LIVE NHL</t>
  </si>
  <si>
    <t>Live Sports STV (NFL)</t>
  </si>
  <si>
    <t>LIVE NFL</t>
  </si>
  <si>
    <t>Live Sports STV (NCAA Football)</t>
  </si>
  <si>
    <t>LIVE NCAA Football</t>
  </si>
  <si>
    <t>Live Sports STV (NCAA Men's Basketball)</t>
  </si>
  <si>
    <t>LIVE NCAA Men's Basketball</t>
  </si>
  <si>
    <t>Live Sports STV (WNBA)</t>
  </si>
  <si>
    <t>LIVE WNBA</t>
  </si>
  <si>
    <r>
      <t xml:space="preserve">Netflix </t>
    </r>
    <r>
      <rPr>
        <sz val="10"/>
        <color theme="1"/>
        <rFont val="Calibri (Body)"/>
      </rPr>
      <t>(:10s &amp; :15s Placement)</t>
    </r>
  </si>
  <si>
    <r>
      <t xml:space="preserve">Netflix </t>
    </r>
    <r>
      <rPr>
        <sz val="10"/>
        <color theme="1"/>
        <rFont val="Calibri (Body)"/>
      </rPr>
      <t>(:30s placement)</t>
    </r>
  </si>
  <si>
    <r>
      <t xml:space="preserve">Netflix </t>
    </r>
    <r>
      <rPr>
        <sz val="10"/>
        <color theme="1"/>
        <rFont val="Calibri (Body)"/>
      </rPr>
      <t>(:60s placement)</t>
    </r>
  </si>
  <si>
    <r>
      <t xml:space="preserve">YouTube TV </t>
    </r>
    <r>
      <rPr>
        <sz val="10"/>
        <color theme="1"/>
        <rFont val="Calibri (Body)"/>
      </rPr>
      <t>(&lt;=:30s audience)</t>
    </r>
  </si>
  <si>
    <r>
      <t xml:space="preserve">YouTube TV </t>
    </r>
    <r>
      <rPr>
        <sz val="10"/>
        <color theme="1"/>
        <rFont val="Calibri (Body)"/>
      </rPr>
      <t>(&lt;=:30s RON)</t>
    </r>
  </si>
  <si>
    <r>
      <t xml:space="preserve">YouTube TV </t>
    </r>
    <r>
      <rPr>
        <sz val="10"/>
        <color theme="1"/>
        <rFont val="Calibri (Body)"/>
      </rPr>
      <t>(&lt;=:15s audience)</t>
    </r>
  </si>
  <si>
    <r>
      <t xml:space="preserve">YouTube TV </t>
    </r>
    <r>
      <rPr>
        <sz val="10"/>
        <color theme="1"/>
        <rFont val="Calibri (Body)"/>
      </rPr>
      <t>(&lt;=:15s RON)</t>
    </r>
  </si>
  <si>
    <r>
      <t xml:space="preserve">YouTube TV </t>
    </r>
    <r>
      <rPr>
        <sz val="10"/>
        <color theme="1"/>
        <rFont val="Calibri (Body)"/>
      </rPr>
      <t>(&lt;=:6s ONLY)</t>
    </r>
  </si>
  <si>
    <t>Search Engine Marketing</t>
  </si>
  <si>
    <t>Form Fills, eCommerce, Phone Calls or Site Traffic</t>
  </si>
  <si>
    <t>Keyword</t>
  </si>
  <si>
    <t>Text</t>
  </si>
  <si>
    <t>Variable</t>
  </si>
  <si>
    <t>Google Performance Max (Spark AI)</t>
  </si>
  <si>
    <t>Site Traffic or Conversions</t>
  </si>
  <si>
    <t>Flat Rate</t>
  </si>
  <si>
    <t>Number of Months</t>
  </si>
  <si>
    <t>Monthly Investment</t>
  </si>
  <si>
    <t>Total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</si>
</sst>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</numFmts>
  <fonts count="1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sz val="10"/>
      <color theme="1"/>
      <name val="Calibri (Body)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1" applyNumberFormat="1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165" fontId="0" fillId="0" borderId="4" xfId="0" applyNumberForma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>
      <alignment horizontal="center" vertical="center"/>
    </xf>
  </cellXfs>
  <cellStyles count="8">
    <cellStyle name="Comma 11" xfId="6" xr:uid="{87640402-25BC-4A88-8D97-4CF798FFCF0E}"/>
    <cellStyle name="Currency" xfId="1" builtinId="4"/>
    <cellStyle name="Currency 11" xfId="4" xr:uid="{53E640DB-EC83-47F6-902C-89C4D831B711}"/>
    <cellStyle name="Normal" xfId="0" builtinId="0"/>
    <cellStyle name="Normal 15" xfId="3" xr:uid="{B8B15DD7-E7B1-4AD4-9209-A1087E753089}"/>
    <cellStyle name="Normal 2" xfId="2" xr:uid="{00000000-0005-0000-0000-000003000000}"/>
    <cellStyle name="Normal 3" xfId="7" xr:uid="{76778BB1-93C3-46B3-8386-B4D27DDDF1C4}"/>
    <cellStyle name="Percent 11" xfId="5" xr:uid="{9D5DFCA5-ADBD-4B4C-BD4D-E70B90A4946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2CC"/>
      <color rgb="FF3A3D3F"/>
      <color rgb="FFFF5050"/>
      <color rgb="FFBA98FE"/>
      <color rgb="FF9C84B8"/>
      <color rgb="FF8E75C7"/>
      <color rgb="FFFFB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47A3-6F0B-4983-98F1-65C0941464FF}">
  <dimension ref="A1:M223"/>
  <sheetViews>
    <sheetView tabSelected="1" topLeftCell="A19" zoomScaleNormal="100" workbookViewId="0">
      <selection activeCell="D12" sqref="D12"/>
    </sheetView>
  </sheetViews>
  <sheetFormatPr defaultColWidth="9.1796875" defaultRowHeight="14.5"/>
  <cols>
    <col min="2" max="2" width="38.453125" style="1" bestFit="1" customWidth="1"/>
    <col min="3" max="3" width="29.453125" style="1" customWidth="1"/>
    <col min="4" max="4" width="34" style="1" customWidth="1"/>
    <col min="5" max="5" width="19.453125" style="1" bestFit="1" customWidth="1"/>
    <col min="6" max="6" width="18.26953125" style="1" bestFit="1" customWidth="1"/>
    <col min="7" max="7" width="16.1796875" style="1" bestFit="1" customWidth="1"/>
    <col min="8" max="8" width="16" style="1" customWidth="1"/>
    <col min="9" max="9" width="13.453125" style="1" bestFit="1" customWidth="1"/>
    <col min="10" max="10" width="11.26953125" style="1" bestFit="1" customWidth="1"/>
    <col min="13" max="13" width="17" customWidth="1"/>
    <col min="14" max="16384" width="9.1796875" style="1"/>
  </cols>
  <sheetData>
    <row r="1" spans="2:10" ht="50.25" customHeight="1" thickBot="1">
      <c r="B1" s="29" t="s">
        <v>10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15</v>
      </c>
      <c r="H1" s="3" t="s">
        <v>16</v>
      </c>
      <c r="I1" s="3" t="s">
        <v>17</v>
      </c>
      <c r="J1" s="3" t="s">
        <v>18</v>
      </c>
    </row>
    <row r="2" spans="2:10" ht="30" customHeight="1" thickBot="1">
      <c r="B2" s="4" t="s">
        <v>19</v>
      </c>
      <c r="C2" s="5" t="s">
        <v>20</v>
      </c>
      <c r="D2" s="28" t="s">
        <v>21</v>
      </c>
      <c r="E2" s="7" t="s">
        <v>22</v>
      </c>
      <c r="F2" s="8" t="s">
        <v>0</v>
      </c>
      <c r="G2" s="9">
        <f>IFERROR(SUM(J2/H2*1000),"")</f>
        <v>0</v>
      </c>
      <c r="H2" s="10">
        <v>7.65</v>
      </c>
      <c r="I2" s="6" t="s">
        <v>5</v>
      </c>
      <c r="J2" s="11">
        <v>0</v>
      </c>
    </row>
    <row r="3" spans="2:10" ht="30" customHeight="1">
      <c r="B3" s="12" t="s">
        <v>23</v>
      </c>
      <c r="C3" s="5" t="s">
        <v>24</v>
      </c>
      <c r="D3" s="28" t="s">
        <v>21</v>
      </c>
      <c r="E3" s="7" t="s">
        <v>22</v>
      </c>
      <c r="F3" s="8" t="s">
        <v>1</v>
      </c>
      <c r="G3" s="9">
        <f t="shared" ref="G3:G8" si="0">IFERROR(SUM(J3/H3*1000),"")</f>
        <v>0</v>
      </c>
      <c r="H3" s="10">
        <v>21.17</v>
      </c>
      <c r="I3" s="6" t="s">
        <v>5</v>
      </c>
      <c r="J3" s="11">
        <v>0</v>
      </c>
    </row>
    <row r="4" spans="2:10" ht="30" customHeight="1">
      <c r="B4" s="13" t="s">
        <v>6</v>
      </c>
      <c r="C4" s="5" t="s">
        <v>24</v>
      </c>
      <c r="D4" s="28" t="s">
        <v>25</v>
      </c>
      <c r="E4" s="7" t="s">
        <v>22</v>
      </c>
      <c r="F4" s="14" t="s">
        <v>26</v>
      </c>
      <c r="G4" s="9">
        <f t="shared" si="0"/>
        <v>0</v>
      </c>
      <c r="H4" s="10">
        <v>11.18</v>
      </c>
      <c r="I4" s="6" t="s">
        <v>5</v>
      </c>
      <c r="J4" s="11">
        <v>0</v>
      </c>
    </row>
    <row r="5" spans="2:10" ht="30" customHeight="1">
      <c r="B5" s="15" t="s">
        <v>27</v>
      </c>
      <c r="C5" s="5" t="s">
        <v>28</v>
      </c>
      <c r="D5" s="28" t="s">
        <v>25</v>
      </c>
      <c r="E5" s="5" t="s">
        <v>29</v>
      </c>
      <c r="F5" s="14" t="s">
        <v>26</v>
      </c>
      <c r="G5" s="9">
        <f t="shared" si="0"/>
        <v>0</v>
      </c>
      <c r="H5" s="16">
        <v>14.12</v>
      </c>
      <c r="I5" s="14" t="s">
        <v>5</v>
      </c>
      <c r="J5" s="11">
        <v>0</v>
      </c>
    </row>
    <row r="6" spans="2:10" ht="30" customHeight="1">
      <c r="B6" s="15" t="s">
        <v>30</v>
      </c>
      <c r="C6" s="5" t="s">
        <v>31</v>
      </c>
      <c r="D6" s="28" t="s">
        <v>25</v>
      </c>
      <c r="E6" s="5" t="s">
        <v>29</v>
      </c>
      <c r="F6" s="14" t="s">
        <v>3</v>
      </c>
      <c r="G6" s="9">
        <f t="shared" si="0"/>
        <v>0</v>
      </c>
      <c r="H6" s="16">
        <v>49.41</v>
      </c>
      <c r="I6" s="14" t="s">
        <v>5</v>
      </c>
      <c r="J6" s="11">
        <v>0</v>
      </c>
    </row>
    <row r="7" spans="2:10" ht="30" customHeight="1">
      <c r="B7" s="15" t="s">
        <v>32</v>
      </c>
      <c r="C7" s="5" t="s">
        <v>31</v>
      </c>
      <c r="D7" s="28" t="s">
        <v>25</v>
      </c>
      <c r="E7" s="5" t="s">
        <v>29</v>
      </c>
      <c r="F7" s="14" t="s">
        <v>1</v>
      </c>
      <c r="G7" s="9">
        <f t="shared" si="0"/>
        <v>0</v>
      </c>
      <c r="H7" s="16">
        <v>25.88</v>
      </c>
      <c r="I7" s="14" t="s">
        <v>5</v>
      </c>
      <c r="J7" s="11">
        <v>0</v>
      </c>
    </row>
    <row r="8" spans="2:10" ht="30" customHeight="1">
      <c r="B8" s="15" t="s">
        <v>33</v>
      </c>
      <c r="C8" s="5" t="s">
        <v>34</v>
      </c>
      <c r="D8" s="28" t="s">
        <v>25</v>
      </c>
      <c r="E8" s="7" t="s">
        <v>22</v>
      </c>
      <c r="F8" s="14" t="s">
        <v>35</v>
      </c>
      <c r="G8" s="9">
        <f t="shared" si="0"/>
        <v>0</v>
      </c>
      <c r="H8" s="18">
        <v>28.23</v>
      </c>
      <c r="I8" s="14" t="s">
        <v>5</v>
      </c>
      <c r="J8" s="11">
        <v>0</v>
      </c>
    </row>
    <row r="9" spans="2:10" ht="30" customHeight="1">
      <c r="B9" s="15" t="s">
        <v>36</v>
      </c>
      <c r="C9" s="14" t="s">
        <v>37</v>
      </c>
      <c r="D9" s="5" t="s">
        <v>38</v>
      </c>
      <c r="E9" s="7" t="s">
        <v>22</v>
      </c>
      <c r="F9" s="14" t="s">
        <v>35</v>
      </c>
      <c r="G9" s="9">
        <f>IFERROR(SUM(J9/H9*1000),"")</f>
        <v>0</v>
      </c>
      <c r="H9" s="18">
        <v>35.299999999999997</v>
      </c>
      <c r="I9" s="14" t="s">
        <v>5</v>
      </c>
      <c r="J9" s="11">
        <v>0</v>
      </c>
    </row>
    <row r="10" spans="2:10" ht="30" customHeight="1">
      <c r="B10" s="15" t="s">
        <v>39</v>
      </c>
      <c r="C10" s="14" t="s">
        <v>40</v>
      </c>
      <c r="D10" s="28" t="s">
        <v>25</v>
      </c>
      <c r="E10" s="7" t="s">
        <v>22</v>
      </c>
      <c r="F10" s="5" t="s">
        <v>41</v>
      </c>
      <c r="G10" s="9">
        <f>IFERROR(SUM(J10/H10*1000),"")</f>
        <v>0</v>
      </c>
      <c r="H10" s="18">
        <v>11.76</v>
      </c>
      <c r="I10" s="14" t="s">
        <v>5</v>
      </c>
      <c r="J10" s="11">
        <v>0</v>
      </c>
    </row>
    <row r="11" spans="2:10" ht="30" customHeight="1">
      <c r="B11" s="15" t="s">
        <v>42</v>
      </c>
      <c r="C11" s="14" t="s">
        <v>37</v>
      </c>
      <c r="D11" s="28" t="s">
        <v>25</v>
      </c>
      <c r="E11" s="7" t="s">
        <v>22</v>
      </c>
      <c r="F11" s="5" t="s">
        <v>43</v>
      </c>
      <c r="G11" s="9">
        <f>IFERROR(SUM(J11/H11),"")</f>
        <v>0</v>
      </c>
      <c r="H11" s="18">
        <v>2.94</v>
      </c>
      <c r="I11" s="14" t="s">
        <v>44</v>
      </c>
      <c r="J11" s="11">
        <v>0</v>
      </c>
    </row>
    <row r="12" spans="2:10" ht="30" customHeight="1">
      <c r="B12" s="15" t="s">
        <v>45</v>
      </c>
      <c r="C12" s="14" t="s">
        <v>46</v>
      </c>
      <c r="D12" s="28" t="s">
        <v>25</v>
      </c>
      <c r="E12" s="19" t="s">
        <v>22</v>
      </c>
      <c r="F12" s="14" t="s">
        <v>1</v>
      </c>
      <c r="G12" s="9">
        <f>IFERROR(SUM(J12/H12),"")</f>
        <v>0</v>
      </c>
      <c r="H12" s="18">
        <v>0.32</v>
      </c>
      <c r="I12" s="14" t="s">
        <v>47</v>
      </c>
      <c r="J12" s="11">
        <v>0</v>
      </c>
    </row>
    <row r="13" spans="2:10" ht="30" customHeight="1">
      <c r="B13" s="15" t="s">
        <v>48</v>
      </c>
      <c r="C13" s="14" t="s">
        <v>28</v>
      </c>
      <c r="D13" s="5" t="s">
        <v>49</v>
      </c>
      <c r="E13" s="19" t="s">
        <v>22</v>
      </c>
      <c r="F13" s="14" t="s">
        <v>26</v>
      </c>
      <c r="G13" s="35">
        <f t="shared" ref="G13:G19" si="1">IFERROR(SUM(J13/H13*1000),"")</f>
        <v>0</v>
      </c>
      <c r="H13" s="18">
        <v>14.7</v>
      </c>
      <c r="I13" s="14" t="s">
        <v>5</v>
      </c>
      <c r="J13" s="11">
        <v>0</v>
      </c>
    </row>
    <row r="14" spans="2:10" ht="30" customHeight="1">
      <c r="B14" s="15" t="s">
        <v>50</v>
      </c>
      <c r="C14" s="14" t="s">
        <v>40</v>
      </c>
      <c r="D14" s="33" t="s">
        <v>49</v>
      </c>
      <c r="E14" s="34" t="s">
        <v>29</v>
      </c>
      <c r="F14" s="14" t="s">
        <v>26</v>
      </c>
      <c r="G14" s="35">
        <f t="shared" si="1"/>
        <v>0</v>
      </c>
      <c r="H14" s="18">
        <v>12.08</v>
      </c>
      <c r="I14" s="14" t="s">
        <v>5</v>
      </c>
      <c r="J14" s="11">
        <v>0</v>
      </c>
    </row>
    <row r="15" spans="2:10" ht="30" customHeight="1">
      <c r="B15" s="15" t="s">
        <v>51</v>
      </c>
      <c r="C15" s="14" t="s">
        <v>37</v>
      </c>
      <c r="D15" s="28" t="s">
        <v>25</v>
      </c>
      <c r="E15" s="7" t="s">
        <v>22</v>
      </c>
      <c r="F15" s="5" t="s">
        <v>26</v>
      </c>
      <c r="G15" s="35">
        <f t="shared" si="1"/>
        <v>0</v>
      </c>
      <c r="H15" s="18">
        <v>11.76</v>
      </c>
      <c r="I15" s="14" t="s">
        <v>44</v>
      </c>
      <c r="J15" s="11">
        <v>0</v>
      </c>
    </row>
    <row r="16" spans="2:10" ht="30" customHeight="1">
      <c r="B16" s="15" t="s">
        <v>52</v>
      </c>
      <c r="C16" s="14" t="s">
        <v>40</v>
      </c>
      <c r="D16" s="14" t="s">
        <v>53</v>
      </c>
      <c r="E16" s="19" t="s">
        <v>22</v>
      </c>
      <c r="F16" s="14" t="s">
        <v>3</v>
      </c>
      <c r="G16" s="9">
        <f t="shared" si="1"/>
        <v>0</v>
      </c>
      <c r="H16" s="18">
        <v>34.119999999999997</v>
      </c>
      <c r="I16" s="14" t="s">
        <v>5</v>
      </c>
      <c r="J16" s="11">
        <v>0</v>
      </c>
    </row>
    <row r="17" spans="2:10" ht="30" customHeight="1">
      <c r="B17" s="15" t="s">
        <v>54</v>
      </c>
      <c r="C17" s="14" t="s">
        <v>40</v>
      </c>
      <c r="D17" s="28" t="s">
        <v>25</v>
      </c>
      <c r="E17" s="19" t="s">
        <v>22</v>
      </c>
      <c r="F17" s="14" t="s">
        <v>3</v>
      </c>
      <c r="G17" s="9">
        <f t="shared" si="1"/>
        <v>0</v>
      </c>
      <c r="H17" s="18">
        <v>44.71</v>
      </c>
      <c r="I17" s="14" t="s">
        <v>5</v>
      </c>
      <c r="J17" s="11">
        <v>0</v>
      </c>
    </row>
    <row r="18" spans="2:10" ht="30" customHeight="1">
      <c r="B18" s="15" t="s">
        <v>7</v>
      </c>
      <c r="C18" s="14" t="s">
        <v>40</v>
      </c>
      <c r="D18" s="28" t="s">
        <v>25</v>
      </c>
      <c r="E18" s="19" t="s">
        <v>22</v>
      </c>
      <c r="F18" s="14" t="s">
        <v>55</v>
      </c>
      <c r="G18" s="9">
        <f t="shared" si="1"/>
        <v>0</v>
      </c>
      <c r="H18" s="18">
        <v>27.06</v>
      </c>
      <c r="I18" s="14" t="s">
        <v>5</v>
      </c>
      <c r="J18" s="11">
        <v>0</v>
      </c>
    </row>
    <row r="19" spans="2:10" ht="30" customHeight="1">
      <c r="B19" s="15" t="s">
        <v>56</v>
      </c>
      <c r="C19" s="14" t="s">
        <v>40</v>
      </c>
      <c r="D19" s="28" t="s">
        <v>25</v>
      </c>
      <c r="E19" s="19" t="s">
        <v>22</v>
      </c>
      <c r="F19" s="5" t="s">
        <v>57</v>
      </c>
      <c r="G19" s="9">
        <f t="shared" si="1"/>
        <v>0</v>
      </c>
      <c r="H19" s="18">
        <v>14.12</v>
      </c>
      <c r="I19" s="14" t="s">
        <v>5</v>
      </c>
      <c r="J19" s="17">
        <v>0</v>
      </c>
    </row>
    <row r="20" spans="2:10" ht="30" customHeight="1">
      <c r="B20" s="15" t="s">
        <v>58</v>
      </c>
      <c r="C20" s="14" t="s">
        <v>46</v>
      </c>
      <c r="D20" s="28" t="s">
        <v>25</v>
      </c>
      <c r="E20" s="19" t="s">
        <v>22</v>
      </c>
      <c r="F20" s="5" t="s">
        <v>57</v>
      </c>
      <c r="G20" s="9">
        <f>IFERROR(SUM(J20/H20),"")</f>
        <v>0</v>
      </c>
      <c r="H20" s="18">
        <v>3.53</v>
      </c>
      <c r="I20" s="14" t="s">
        <v>59</v>
      </c>
      <c r="J20" s="17">
        <v>0</v>
      </c>
    </row>
    <row r="21" spans="2:10" ht="30" customHeight="1">
      <c r="B21" s="15" t="s">
        <v>60</v>
      </c>
      <c r="C21" s="14" t="s">
        <v>4</v>
      </c>
      <c r="D21" s="28" t="s">
        <v>61</v>
      </c>
      <c r="E21" s="19" t="s">
        <v>62</v>
      </c>
      <c r="F21" s="5" t="s">
        <v>57</v>
      </c>
      <c r="G21" s="9">
        <f t="shared" ref="G21:G22" si="2">IFERROR(SUM(J21/H21),"")</f>
        <v>0</v>
      </c>
      <c r="H21" s="18">
        <v>18.82</v>
      </c>
      <c r="I21" s="14" t="s">
        <v>5</v>
      </c>
      <c r="J21" s="17">
        <v>0</v>
      </c>
    </row>
    <row r="22" spans="2:10" ht="30" customHeight="1">
      <c r="B22" s="15" t="s">
        <v>60</v>
      </c>
      <c r="C22" s="14" t="s">
        <v>37</v>
      </c>
      <c r="D22" s="28" t="s">
        <v>61</v>
      </c>
      <c r="E22" s="20" t="s">
        <v>62</v>
      </c>
      <c r="F22" s="5" t="s">
        <v>57</v>
      </c>
      <c r="G22" s="9">
        <f t="shared" si="2"/>
        <v>0</v>
      </c>
      <c r="H22" s="18">
        <v>3.53</v>
      </c>
      <c r="I22" s="14" t="s">
        <v>44</v>
      </c>
      <c r="J22" s="17">
        <v>0</v>
      </c>
    </row>
    <row r="23" spans="2:10" ht="30" customHeight="1">
      <c r="B23" s="15" t="s">
        <v>2</v>
      </c>
      <c r="C23" s="14" t="s">
        <v>40</v>
      </c>
      <c r="D23" s="28" t="s">
        <v>25</v>
      </c>
      <c r="E23" s="7" t="s">
        <v>22</v>
      </c>
      <c r="F23" s="14" t="s">
        <v>1</v>
      </c>
      <c r="G23" s="9">
        <f>SUM(J23/H23)</f>
        <v>0</v>
      </c>
      <c r="H23" s="18">
        <v>0.18</v>
      </c>
      <c r="I23" s="14" t="s">
        <v>47</v>
      </c>
      <c r="J23" s="17">
        <v>0</v>
      </c>
    </row>
    <row r="24" spans="2:10" ht="30" customHeight="1">
      <c r="B24" s="21" t="s">
        <v>63</v>
      </c>
      <c r="C24" s="14" t="s">
        <v>40</v>
      </c>
      <c r="D24" s="6" t="s">
        <v>64</v>
      </c>
      <c r="E24" s="7" t="s">
        <v>22</v>
      </c>
      <c r="F24" s="14" t="s">
        <v>3</v>
      </c>
      <c r="G24" s="9">
        <f>SUM(J24/H24*1000)</f>
        <v>0</v>
      </c>
      <c r="H24" s="18">
        <v>117.65</v>
      </c>
      <c r="I24" s="14" t="s">
        <v>5</v>
      </c>
      <c r="J24" s="17">
        <v>0</v>
      </c>
    </row>
    <row r="25" spans="2:10" ht="30" customHeight="1">
      <c r="B25" s="21" t="s">
        <v>65</v>
      </c>
      <c r="C25" s="14" t="s">
        <v>40</v>
      </c>
      <c r="D25" s="6" t="s">
        <v>66</v>
      </c>
      <c r="E25" s="7" t="s">
        <v>22</v>
      </c>
      <c r="F25" s="14" t="s">
        <v>3</v>
      </c>
      <c r="G25" s="9">
        <f t="shared" ref="G25:G30" si="3">SUM(J25/H25*1000)</f>
        <v>0</v>
      </c>
      <c r="H25" s="18">
        <v>155.30000000000001</v>
      </c>
      <c r="I25" s="14" t="s">
        <v>5</v>
      </c>
      <c r="J25" s="17">
        <v>0</v>
      </c>
    </row>
    <row r="26" spans="2:10" ht="30" customHeight="1">
      <c r="B26" s="21" t="s">
        <v>67</v>
      </c>
      <c r="C26" s="14" t="s">
        <v>40</v>
      </c>
      <c r="D26" s="6" t="s">
        <v>68</v>
      </c>
      <c r="E26" s="7" t="s">
        <v>22</v>
      </c>
      <c r="F26" s="14" t="s">
        <v>3</v>
      </c>
      <c r="G26" s="9">
        <f t="shared" si="3"/>
        <v>0</v>
      </c>
      <c r="H26" s="18">
        <v>152.94999999999999</v>
      </c>
      <c r="I26" s="14" t="s">
        <v>5</v>
      </c>
      <c r="J26" s="17">
        <v>0</v>
      </c>
    </row>
    <row r="27" spans="2:10" ht="30" customHeight="1">
      <c r="B27" s="21" t="s">
        <v>69</v>
      </c>
      <c r="C27" s="14" t="s">
        <v>40</v>
      </c>
      <c r="D27" s="6" t="s">
        <v>70</v>
      </c>
      <c r="E27" s="7" t="s">
        <v>22</v>
      </c>
      <c r="F27" s="14" t="s">
        <v>3</v>
      </c>
      <c r="G27" s="9">
        <f t="shared" si="3"/>
        <v>0</v>
      </c>
      <c r="H27" s="18">
        <v>155.30000000000001</v>
      </c>
      <c r="I27" s="14" t="s">
        <v>5</v>
      </c>
      <c r="J27" s="17">
        <v>0</v>
      </c>
    </row>
    <row r="28" spans="2:10" ht="30" customHeight="1">
      <c r="B28" s="21" t="s">
        <v>71</v>
      </c>
      <c r="C28" s="14" t="s">
        <v>40</v>
      </c>
      <c r="D28" s="6" t="s">
        <v>72</v>
      </c>
      <c r="E28" s="7" t="s">
        <v>22</v>
      </c>
      <c r="F28" s="14" t="s">
        <v>3</v>
      </c>
      <c r="G28" s="9">
        <f t="shared" si="3"/>
        <v>0</v>
      </c>
      <c r="H28" s="18">
        <v>122.36</v>
      </c>
      <c r="I28" s="14" t="s">
        <v>5</v>
      </c>
      <c r="J28" s="17">
        <v>0</v>
      </c>
    </row>
    <row r="29" spans="2:10" ht="30" customHeight="1">
      <c r="B29" s="21" t="s">
        <v>73</v>
      </c>
      <c r="C29" s="14" t="s">
        <v>40</v>
      </c>
      <c r="D29" s="6" t="s">
        <v>74</v>
      </c>
      <c r="E29" s="7" t="s">
        <v>22</v>
      </c>
      <c r="F29" s="14" t="s">
        <v>3</v>
      </c>
      <c r="G29" s="9">
        <f t="shared" si="3"/>
        <v>0</v>
      </c>
      <c r="H29" s="18">
        <v>155.30000000000001</v>
      </c>
      <c r="I29" s="14" t="s">
        <v>5</v>
      </c>
      <c r="J29" s="17">
        <v>0</v>
      </c>
    </row>
    <row r="30" spans="2:10" ht="30" customHeight="1">
      <c r="B30" s="21" t="s">
        <v>75</v>
      </c>
      <c r="C30" s="14" t="s">
        <v>40</v>
      </c>
      <c r="D30" s="6" t="s">
        <v>76</v>
      </c>
      <c r="E30" s="7" t="s">
        <v>22</v>
      </c>
      <c r="F30" s="14" t="s">
        <v>3</v>
      </c>
      <c r="G30" s="9">
        <f t="shared" si="3"/>
        <v>0</v>
      </c>
      <c r="H30" s="18">
        <v>149.41999999999999</v>
      </c>
      <c r="I30" s="14" t="s">
        <v>5</v>
      </c>
      <c r="J30" s="17">
        <v>0</v>
      </c>
    </row>
    <row r="31" spans="2:10" ht="30" customHeight="1">
      <c r="B31" s="21" t="s">
        <v>77</v>
      </c>
      <c r="C31" s="14" t="s">
        <v>40</v>
      </c>
      <c r="D31" s="6" t="s">
        <v>78</v>
      </c>
      <c r="E31" s="7" t="s">
        <v>22</v>
      </c>
      <c r="F31" s="14" t="s">
        <v>3</v>
      </c>
      <c r="G31" s="9">
        <f t="shared" ref="G31:G40" si="4">SUM(J31/H31*1000)</f>
        <v>0</v>
      </c>
      <c r="H31" s="18">
        <v>158.83000000000001</v>
      </c>
      <c r="I31" s="14" t="s">
        <v>5</v>
      </c>
      <c r="J31" s="17">
        <v>0</v>
      </c>
    </row>
    <row r="32" spans="2:10" ht="30" customHeight="1">
      <c r="B32" s="21" t="s">
        <v>79</v>
      </c>
      <c r="C32" s="14" t="s">
        <v>40</v>
      </c>
      <c r="D32" s="6" t="s">
        <v>25</v>
      </c>
      <c r="E32" s="7" t="s">
        <v>22</v>
      </c>
      <c r="F32" s="14" t="s">
        <v>8</v>
      </c>
      <c r="G32" s="9">
        <f t="shared" si="4"/>
        <v>0</v>
      </c>
      <c r="H32" s="18">
        <v>117.65</v>
      </c>
      <c r="I32" s="14" t="s">
        <v>5</v>
      </c>
      <c r="J32" s="17">
        <v>0</v>
      </c>
    </row>
    <row r="33" spans="2:10" ht="30" customHeight="1">
      <c r="B33" s="21" t="s">
        <v>80</v>
      </c>
      <c r="C33" s="14" t="s">
        <v>40</v>
      </c>
      <c r="D33" s="6" t="s">
        <v>25</v>
      </c>
      <c r="E33" s="7" t="s">
        <v>22</v>
      </c>
      <c r="F33" s="14" t="s">
        <v>8</v>
      </c>
      <c r="G33" s="9">
        <f t="shared" si="4"/>
        <v>0</v>
      </c>
      <c r="H33" s="18">
        <v>143.53</v>
      </c>
      <c r="I33" s="14" t="s">
        <v>5</v>
      </c>
      <c r="J33" s="17">
        <v>0</v>
      </c>
    </row>
    <row r="34" spans="2:10" ht="30" customHeight="1">
      <c r="B34" s="21" t="s">
        <v>81</v>
      </c>
      <c r="C34" s="14" t="s">
        <v>40</v>
      </c>
      <c r="D34" s="6" t="s">
        <v>25</v>
      </c>
      <c r="E34" s="7" t="s">
        <v>22</v>
      </c>
      <c r="F34" s="14" t="s">
        <v>8</v>
      </c>
      <c r="G34" s="9">
        <f t="shared" si="4"/>
        <v>0</v>
      </c>
      <c r="H34" s="18">
        <v>288.24</v>
      </c>
      <c r="I34" s="14" t="s">
        <v>5</v>
      </c>
      <c r="J34" s="17">
        <v>0</v>
      </c>
    </row>
    <row r="35" spans="2:10" ht="30" customHeight="1">
      <c r="B35" s="21" t="s">
        <v>82</v>
      </c>
      <c r="C35" s="14" t="s">
        <v>40</v>
      </c>
      <c r="D35" s="6" t="s">
        <v>25</v>
      </c>
      <c r="E35" s="7" t="s">
        <v>22</v>
      </c>
      <c r="F35" s="14" t="s">
        <v>8</v>
      </c>
      <c r="G35" s="9">
        <f t="shared" si="4"/>
        <v>0</v>
      </c>
      <c r="H35" s="18">
        <v>150.59</v>
      </c>
      <c r="I35" s="14" t="s">
        <v>5</v>
      </c>
      <c r="J35" s="17">
        <v>0</v>
      </c>
    </row>
    <row r="36" spans="2:10" ht="30" customHeight="1">
      <c r="B36" s="21" t="s">
        <v>83</v>
      </c>
      <c r="C36" s="14" t="s">
        <v>40</v>
      </c>
      <c r="D36" s="6" t="s">
        <v>25</v>
      </c>
      <c r="E36" s="7" t="s">
        <v>22</v>
      </c>
      <c r="F36" s="14" t="s">
        <v>8</v>
      </c>
      <c r="G36" s="9">
        <f t="shared" si="4"/>
        <v>0</v>
      </c>
      <c r="H36" s="18">
        <v>135.30000000000001</v>
      </c>
      <c r="I36" s="14" t="s">
        <v>5</v>
      </c>
      <c r="J36" s="17">
        <v>0</v>
      </c>
    </row>
    <row r="37" spans="2:10" ht="30" customHeight="1">
      <c r="B37" s="21" t="s">
        <v>84</v>
      </c>
      <c r="C37" s="14" t="s">
        <v>40</v>
      </c>
      <c r="D37" s="6" t="s">
        <v>25</v>
      </c>
      <c r="E37" s="7" t="s">
        <v>22</v>
      </c>
      <c r="F37" s="14" t="s">
        <v>8</v>
      </c>
      <c r="G37" s="9">
        <f t="shared" si="4"/>
        <v>0</v>
      </c>
      <c r="H37" s="18">
        <v>110.59</v>
      </c>
      <c r="I37" s="14" t="s">
        <v>5</v>
      </c>
      <c r="J37" s="17">
        <v>0</v>
      </c>
    </row>
    <row r="38" spans="2:10" ht="30" customHeight="1">
      <c r="B38" s="21" t="s">
        <v>85</v>
      </c>
      <c r="C38" s="14" t="s">
        <v>40</v>
      </c>
      <c r="D38" s="6" t="s">
        <v>25</v>
      </c>
      <c r="E38" s="7" t="s">
        <v>22</v>
      </c>
      <c r="F38" s="14" t="s">
        <v>8</v>
      </c>
      <c r="G38" s="9">
        <f t="shared" si="4"/>
        <v>0</v>
      </c>
      <c r="H38" s="18">
        <v>97.65</v>
      </c>
      <c r="I38" s="14" t="s">
        <v>5</v>
      </c>
      <c r="J38" s="17">
        <v>0</v>
      </c>
    </row>
    <row r="39" spans="2:10" ht="30" customHeight="1">
      <c r="B39" s="21" t="s">
        <v>86</v>
      </c>
      <c r="C39" s="14" t="s">
        <v>40</v>
      </c>
      <c r="D39" s="6" t="s">
        <v>25</v>
      </c>
      <c r="E39" s="7" t="s">
        <v>22</v>
      </c>
      <c r="F39" s="14" t="s">
        <v>8</v>
      </c>
      <c r="G39" s="9">
        <f t="shared" si="4"/>
        <v>0</v>
      </c>
      <c r="H39" s="18">
        <v>64.709999999999994</v>
      </c>
      <c r="I39" s="14" t="s">
        <v>5</v>
      </c>
      <c r="J39" s="17">
        <v>0</v>
      </c>
    </row>
    <row r="40" spans="2:10" ht="30" customHeight="1">
      <c r="B40" s="21" t="s">
        <v>9</v>
      </c>
      <c r="C40" s="14" t="s">
        <v>40</v>
      </c>
      <c r="D40" s="6" t="s">
        <v>25</v>
      </c>
      <c r="E40" s="7" t="s">
        <v>22</v>
      </c>
      <c r="F40" s="14" t="s">
        <v>8</v>
      </c>
      <c r="G40" s="9">
        <f t="shared" si="4"/>
        <v>0</v>
      </c>
      <c r="H40" s="18">
        <v>70.59</v>
      </c>
      <c r="I40" s="14" t="s">
        <v>5</v>
      </c>
      <c r="J40" s="17">
        <v>0</v>
      </c>
    </row>
    <row r="41" spans="2:10" ht="30" customHeight="1">
      <c r="B41" s="31" t="s">
        <v>87</v>
      </c>
      <c r="C41" s="5" t="s">
        <v>88</v>
      </c>
      <c r="D41" s="6" t="s">
        <v>89</v>
      </c>
      <c r="E41" s="7" t="s">
        <v>22</v>
      </c>
      <c r="F41" s="14" t="s">
        <v>90</v>
      </c>
      <c r="G41" s="9">
        <v>0</v>
      </c>
      <c r="H41" s="32" t="s">
        <v>91</v>
      </c>
      <c r="I41" s="14" t="s">
        <v>44</v>
      </c>
      <c r="J41" s="17">
        <v>0</v>
      </c>
    </row>
    <row r="42" spans="2:10" ht="30" customHeight="1">
      <c r="B42" s="31" t="s">
        <v>92</v>
      </c>
      <c r="C42" s="5" t="s">
        <v>93</v>
      </c>
      <c r="D42" s="6" t="s">
        <v>91</v>
      </c>
      <c r="E42" s="7" t="s">
        <v>22</v>
      </c>
      <c r="F42" s="5" t="s">
        <v>91</v>
      </c>
      <c r="G42" s="9">
        <v>0</v>
      </c>
      <c r="H42" s="32" t="s">
        <v>91</v>
      </c>
      <c r="I42" s="14" t="s">
        <v>94</v>
      </c>
      <c r="J42" s="17">
        <v>0</v>
      </c>
    </row>
    <row r="43" spans="2:10" ht="16" thickBot="1">
      <c r="B43" s="22"/>
      <c r="E43" s="23"/>
      <c r="H43" s="24"/>
      <c r="J43" s="30"/>
    </row>
    <row r="44" spans="2:10" ht="41.25" customHeight="1" thickBot="1">
      <c r="B44" s="22"/>
      <c r="F44" s="25" t="s">
        <v>95</v>
      </c>
      <c r="G44" s="26">
        <v>12</v>
      </c>
      <c r="H44" s="24"/>
      <c r="I44" s="25" t="s">
        <v>96</v>
      </c>
      <c r="J44" s="27">
        <f>SUM(J2:J42)</f>
        <v>0</v>
      </c>
    </row>
    <row r="45" spans="2:10" ht="15" thickBot="1">
      <c r="B45" s="22"/>
      <c r="H45" s="24"/>
    </row>
    <row r="46" spans="2:10" ht="37.5" customHeight="1" thickBot="1">
      <c r="B46" s="22"/>
      <c r="H46" s="24"/>
      <c r="I46" s="25" t="s">
        <v>97</v>
      </c>
      <c r="J46" s="27">
        <f>SUM(J44)*(G44)</f>
        <v>0</v>
      </c>
    </row>
    <row r="47" spans="2:10">
      <c r="B47" s="22"/>
      <c r="H47" s="24"/>
    </row>
    <row r="48" spans="2:10">
      <c r="B48" s="22"/>
      <c r="H48" s="24"/>
    </row>
    <row r="49" spans="2:8">
      <c r="B49" s="22"/>
      <c r="H49" s="24"/>
    </row>
    <row r="50" spans="2:8">
      <c r="B50" s="22"/>
      <c r="H50" s="24"/>
    </row>
    <row r="51" spans="2:8">
      <c r="B51" s="22"/>
      <c r="H51" s="24"/>
    </row>
    <row r="52" spans="2:8">
      <c r="B52" s="22"/>
      <c r="H52" s="24"/>
    </row>
    <row r="53" spans="2:8">
      <c r="B53" s="22"/>
      <c r="H53" s="24"/>
    </row>
    <row r="54" spans="2:8">
      <c r="B54" s="22"/>
      <c r="H54" s="24"/>
    </row>
    <row r="55" spans="2:8">
      <c r="B55" s="22"/>
      <c r="H55" s="24"/>
    </row>
    <row r="56" spans="2:8">
      <c r="B56" s="22"/>
      <c r="H56" s="24"/>
    </row>
    <row r="57" spans="2:8">
      <c r="B57" s="22"/>
      <c r="H57" s="24"/>
    </row>
    <row r="58" spans="2:8">
      <c r="B58" s="22"/>
      <c r="H58" s="24"/>
    </row>
    <row r="59" spans="2:8">
      <c r="B59" s="22"/>
      <c r="H59" s="24"/>
    </row>
    <row r="60" spans="2:8">
      <c r="B60" s="22"/>
      <c r="H60" s="24"/>
    </row>
    <row r="61" spans="2:8">
      <c r="B61" s="22"/>
      <c r="H61" s="24"/>
    </row>
    <row r="62" spans="2:8">
      <c r="B62" s="22"/>
      <c r="H62" s="24"/>
    </row>
    <row r="63" spans="2:8">
      <c r="B63" s="22"/>
      <c r="H63" s="24"/>
    </row>
    <row r="64" spans="2:8">
      <c r="B64" s="22"/>
      <c r="H64" s="24"/>
    </row>
    <row r="65" spans="2:8">
      <c r="B65" s="22"/>
      <c r="H65" s="24"/>
    </row>
    <row r="66" spans="2:8">
      <c r="B66" s="22"/>
      <c r="H66" s="24"/>
    </row>
    <row r="67" spans="2:8">
      <c r="B67" s="22"/>
      <c r="H67" s="24"/>
    </row>
    <row r="68" spans="2:8">
      <c r="B68" s="22"/>
      <c r="H68" s="24"/>
    </row>
    <row r="69" spans="2:8">
      <c r="B69" s="22"/>
      <c r="H69" s="24"/>
    </row>
    <row r="70" spans="2:8">
      <c r="B70" s="22"/>
      <c r="H70" s="24"/>
    </row>
    <row r="71" spans="2:8">
      <c r="B71" s="22"/>
      <c r="H71" s="24"/>
    </row>
    <row r="72" spans="2:8">
      <c r="B72" s="22"/>
      <c r="H72" s="24"/>
    </row>
    <row r="73" spans="2:8">
      <c r="B73" s="22"/>
      <c r="H73" s="24"/>
    </row>
    <row r="74" spans="2:8">
      <c r="B74" s="22"/>
      <c r="H74" s="24"/>
    </row>
    <row r="75" spans="2:8">
      <c r="B75" s="22"/>
      <c r="H75" s="24"/>
    </row>
    <row r="76" spans="2:8">
      <c r="B76" s="22"/>
      <c r="H76" s="24"/>
    </row>
    <row r="77" spans="2:8">
      <c r="B77" s="22"/>
      <c r="H77" s="24"/>
    </row>
    <row r="78" spans="2:8">
      <c r="B78" s="22"/>
      <c r="H78" s="24"/>
    </row>
    <row r="79" spans="2:8">
      <c r="B79" s="22"/>
      <c r="H79" s="24"/>
    </row>
    <row r="80" spans="2:8">
      <c r="B80" s="22"/>
      <c r="H80" s="24"/>
    </row>
    <row r="81" spans="2:8">
      <c r="B81" s="22"/>
      <c r="H81" s="24"/>
    </row>
    <row r="82" spans="2:8">
      <c r="B82" s="22"/>
      <c r="H82" s="24"/>
    </row>
    <row r="83" spans="2:8">
      <c r="B83" s="22"/>
      <c r="H83" s="24"/>
    </row>
    <row r="84" spans="2:8">
      <c r="B84" s="22"/>
      <c r="H84" s="24"/>
    </row>
    <row r="85" spans="2:8">
      <c r="B85" s="22"/>
    </row>
    <row r="86" spans="2:8">
      <c r="B86" s="22"/>
    </row>
    <row r="87" spans="2:8">
      <c r="B87" s="22"/>
    </row>
    <row r="88" spans="2:8">
      <c r="B88" s="22"/>
    </row>
    <row r="89" spans="2:8">
      <c r="B89" s="22"/>
    </row>
    <row r="90" spans="2:8">
      <c r="B90" s="22"/>
    </row>
    <row r="91" spans="2:8">
      <c r="B91" s="22"/>
    </row>
    <row r="92" spans="2:8">
      <c r="B92" s="22"/>
    </row>
    <row r="93" spans="2:8">
      <c r="B93" s="2"/>
    </row>
    <row r="94" spans="2:8">
      <c r="B94" s="2"/>
    </row>
    <row r="95" spans="2:8">
      <c r="B95" s="2"/>
    </row>
    <row r="96" spans="2:8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  <row r="179" spans="2:2">
      <c r="B179" s="2"/>
    </row>
    <row r="180" spans="2:2">
      <c r="B180" s="2"/>
    </row>
    <row r="181" spans="2:2">
      <c r="B181" s="2"/>
    </row>
    <row r="182" spans="2:2">
      <c r="B182" s="2"/>
    </row>
    <row r="183" spans="2:2">
      <c r="B183" s="2"/>
    </row>
    <row r="184" spans="2:2">
      <c r="B184" s="2"/>
    </row>
    <row r="185" spans="2:2">
      <c r="B185" s="2"/>
    </row>
    <row r="186" spans="2:2">
      <c r="B186" s="2"/>
    </row>
    <row r="187" spans="2:2">
      <c r="B187" s="2"/>
    </row>
    <row r="188" spans="2:2">
      <c r="B188" s="2"/>
    </row>
    <row r="189" spans="2:2">
      <c r="B189" s="2"/>
    </row>
    <row r="190" spans="2:2">
      <c r="B190" s="2"/>
    </row>
    <row r="191" spans="2:2">
      <c r="B191" s="2"/>
    </row>
    <row r="192" spans="2:2">
      <c r="B192" s="2"/>
    </row>
    <row r="193" spans="2:2">
      <c r="B193" s="2"/>
    </row>
    <row r="194" spans="2:2">
      <c r="B194" s="2"/>
    </row>
    <row r="195" spans="2:2">
      <c r="B195" s="2"/>
    </row>
    <row r="196" spans="2:2">
      <c r="B196" s="2"/>
    </row>
    <row r="197" spans="2:2">
      <c r="B197" s="2"/>
    </row>
    <row r="198" spans="2:2">
      <c r="B198" s="2"/>
    </row>
    <row r="199" spans="2:2">
      <c r="B199" s="2"/>
    </row>
    <row r="200" spans="2:2">
      <c r="B200" s="2"/>
    </row>
    <row r="201" spans="2:2">
      <c r="B201" s="2"/>
    </row>
    <row r="202" spans="2:2">
      <c r="B202" s="2"/>
    </row>
    <row r="203" spans="2:2">
      <c r="B203" s="2"/>
    </row>
    <row r="204" spans="2:2">
      <c r="B204" s="2"/>
    </row>
    <row r="205" spans="2:2">
      <c r="B205" s="2"/>
    </row>
    <row r="206" spans="2:2">
      <c r="B206" s="2"/>
    </row>
    <row r="207" spans="2:2">
      <c r="B207" s="2"/>
    </row>
    <row r="208" spans="2:2">
      <c r="B208" s="2"/>
    </row>
    <row r="209" spans="2:2">
      <c r="B209" s="2"/>
    </row>
    <row r="210" spans="2:2">
      <c r="B210" s="2"/>
    </row>
    <row r="211" spans="2:2">
      <c r="B211" s="2"/>
    </row>
    <row r="212" spans="2:2">
      <c r="B212" s="2"/>
    </row>
    <row r="213" spans="2:2">
      <c r="B213" s="2"/>
    </row>
    <row r="214" spans="2:2">
      <c r="B214" s="2"/>
    </row>
    <row r="215" spans="2:2">
      <c r="B215" s="2"/>
    </row>
    <row r="216" spans="2:2">
      <c r="B216" s="2"/>
    </row>
    <row r="217" spans="2:2">
      <c r="B217" s="2"/>
    </row>
    <row r="218" spans="2:2">
      <c r="B218" s="2"/>
    </row>
    <row r="219" spans="2:2">
      <c r="B219" s="2"/>
    </row>
    <row r="220" spans="2:2">
      <c r="B220" s="2"/>
    </row>
    <row r="221" spans="2:2">
      <c r="B221" s="2"/>
    </row>
    <row r="222" spans="2:2">
      <c r="B222" s="2"/>
    </row>
    <row r="223" spans="2:2">
      <c r="B223" s="2"/>
    </row>
  </sheetData>
  <sheetProtection algorithmName="SHA-512" hashValue="xar4mkh3ozXv16CSG1Y+Qg82X+UH9DY3y1Bmh2kuLfZXF93kmgrJBzSe/4A/x2ji4juFs4NAnAmW9WxJVrtMkg==" saltValue="lUUIQfQA2ptHkrZUj/RLqQ==" spinCount="100000" sheet="1" sort="0" autoFilter="0"/>
  <autoFilter ref="B1:B42" xr:uid="{6D4747A3-6F0B-4983-98F1-65C0941464FF}"/>
  <conditionalFormatting sqref="J44">
    <cfRule type="cellIs" dxfId="1" priority="1" operator="lessThan">
      <formula>1000</formula>
    </cfRule>
    <cfRule type="cellIs" dxfId="0" priority="2" operator="lessThan">
      <formula>500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C71AF63510664AA0FE86D7080C12EA" ma:contentTypeVersion="23" ma:contentTypeDescription="Create a new document." ma:contentTypeScope="" ma:versionID="4c3e3d61eb3b94ebb694bc75ca0cdc13">
  <xsd:schema xmlns:xsd="http://www.w3.org/2001/XMLSchema" xmlns:xs="http://www.w3.org/2001/XMLSchema" xmlns:p="http://schemas.microsoft.com/office/2006/metadata/properties" xmlns:ns2="0a97daae-8e94-4ebd-9a95-3a8f8a7cabc7" xmlns:ns3="f006558b-cdad-48f6-add8-bf194026ea55" targetNamespace="http://schemas.microsoft.com/office/2006/metadata/properties" ma:root="true" ma:fieldsID="b56382dba39f09c262a4e052b9900888" ns2:_="" ns3:_="">
    <xsd:import namespace="0a97daae-8e94-4ebd-9a95-3a8f8a7cabc7"/>
    <xsd:import namespace="f006558b-cdad-48f6-add8-bf194026ea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RecordingLink" minOccurs="0"/>
                <xsd:element ref="ns3:TaxCatchAll" minOccurs="0"/>
                <xsd:element ref="ns2:lcf76f155ced4ddcb4097134ff3c332f" minOccurs="0"/>
                <xsd:element ref="ns2:Date" minOccurs="0"/>
                <xsd:element ref="ns2:MediaServiceObjectDetectorVersions" minOccurs="0"/>
                <xsd:element ref="ns2:Pers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7daae-8e94-4ebd-9a95-3a8f8a7ca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RecordingLink" ma:index="21" nillable="true" ma:displayName="Recording Link" ma:description="https://townsquaremedia0-my.sharepoint.com/:v:/g/personal/kelly_quinn_townsquaremedia_com/EW7gBcVb8cBFl-narhRMogkBf093K1B8R_wBflEmPLLAKw&#10;" ma:format="Dropdown" ma:internalName="RecordingLink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bdfc7a7-f1ca-422a-92a0-96ff52febd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5" nillable="true" ma:displayName="Date" ma:format="DateTime" ma:internalName="Date">
      <xsd:simpleType>
        <xsd:restriction base="dms:DateTim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Person" ma:index="27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06558b-cdad-48f6-add8-bf194026ea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c727ee9-4c5c-4441-99f6-5c582e131909}" ma:internalName="TaxCatchAll" ma:showField="CatchAllData" ma:web="f006558b-cdad-48f6-add8-bf194026ea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ingLink xmlns="0a97daae-8e94-4ebd-9a95-3a8f8a7cabc7" xsi:nil="true"/>
    <TaxCatchAll xmlns="f006558b-cdad-48f6-add8-bf194026ea55" xsi:nil="true"/>
    <lcf76f155ced4ddcb4097134ff3c332f xmlns="0a97daae-8e94-4ebd-9a95-3a8f8a7cabc7">
      <Terms xmlns="http://schemas.microsoft.com/office/infopath/2007/PartnerControls"/>
    </lcf76f155ced4ddcb4097134ff3c332f>
    <SharedWithUsers xmlns="f006558b-cdad-48f6-add8-bf194026ea55">
      <UserInfo>
        <DisplayName>Chris Pollard</DisplayName>
        <AccountId>1007</AccountId>
        <AccountType/>
      </UserInfo>
      <UserInfo>
        <DisplayName>Michael Mahaffy</DisplayName>
        <AccountId>7243</AccountId>
        <AccountType/>
      </UserInfo>
      <UserInfo>
        <DisplayName>Jay Jivani</DisplayName>
        <AccountId>906</AccountId>
        <AccountType/>
      </UserInfo>
      <UserInfo>
        <DisplayName>Dominique Reeves</DisplayName>
        <AccountId>919</AccountId>
        <AccountType/>
      </UserInfo>
    </SharedWithUsers>
    <Date xmlns="0a97daae-8e94-4ebd-9a95-3a8f8a7cabc7" xsi:nil="true"/>
    <Person xmlns="0a97daae-8e94-4ebd-9a95-3a8f8a7cabc7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24D1D9B4-FE21-494F-8EC9-72C59E22A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7daae-8e94-4ebd-9a95-3a8f8a7cabc7"/>
    <ds:schemaRef ds:uri="f006558b-cdad-48f6-add8-bf194026ea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393571-BCEA-4979-BAC0-66470A7B96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88D310-7F5D-4BF0-9CC0-B257CA8DB9A8}">
  <ds:schemaRefs>
    <ds:schemaRef ds:uri="http://schemas.microsoft.com/office/2006/metadata/properties"/>
    <ds:schemaRef ds:uri="http://schemas.microsoft.com/office/infopath/2007/PartnerControls"/>
    <ds:schemaRef ds:uri="0a97daae-8e94-4ebd-9a95-3a8f8a7cabc7"/>
    <ds:schemaRef ds:uri="f006558b-cdad-48f6-add8-bf194026ea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Media Grid</vt:lpstr>
    </vt:vector>
  </TitlesOfParts>
  <Manager/>
  <Company>Centro,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Kim</dc:creator>
  <cp:keywords/>
  <dc:description/>
  <cp:lastModifiedBy>Shaun Collignon</cp:lastModifiedBy>
  <cp:revision/>
  <dcterms:created xsi:type="dcterms:W3CDTF">2014-12-05T16:35:55Z</dcterms:created>
  <dcterms:modified xsi:type="dcterms:W3CDTF">2025-01-29T19:01:16Z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0x0101002DC71AF63510664AA0FE86D7080C12EA</vt:lpwstr>
  </property>
  <property fmtid="{D5CDD505-2E9C-101B-9397-08002B2CF9AE}" pid="3" name="MediaServiceImageTags">
    <vt:lpwstr/>
  </property>
</Properties>
</file>